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L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0" i="1" l="1"/>
  <c r="N10" i="1"/>
  <c r="N6" i="1"/>
  <c r="N32" i="1" l="1"/>
  <c r="N33" i="1"/>
  <c r="N34" i="1"/>
  <c r="N35" i="1"/>
  <c r="N36" i="1"/>
  <c r="N37" i="1"/>
  <c r="N38" i="1"/>
  <c r="N57" i="1"/>
  <c r="N58" i="1"/>
  <c r="N59" i="1"/>
  <c r="N61" i="1"/>
  <c r="N62" i="1"/>
  <c r="N63" i="1"/>
  <c r="N9" i="1" l="1"/>
  <c r="N8" i="1"/>
  <c r="N4" i="1"/>
  <c r="N7" i="1" l="1"/>
  <c r="N93" i="1" l="1"/>
  <c r="N92" i="1"/>
  <c r="N91" i="1"/>
  <c r="N90" i="1"/>
  <c r="N89" i="1"/>
  <c r="N88" i="1"/>
  <c r="N87" i="1"/>
  <c r="N5" i="1"/>
  <c r="P3" i="1" l="1"/>
  <c r="P56" i="1"/>
  <c r="P86" i="1" l="1"/>
  <c r="P31" i="1"/>
</calcChain>
</file>

<file path=xl/sharedStrings.xml><?xml version="1.0" encoding="utf-8"?>
<sst xmlns="http://schemas.openxmlformats.org/spreadsheetml/2006/main" count="784" uniqueCount="41">
  <si>
    <t xml:space="preserve">zjazd I </t>
  </si>
  <si>
    <t>zjazd II</t>
  </si>
  <si>
    <t>zjazd III</t>
  </si>
  <si>
    <t>zjazd IV</t>
  </si>
  <si>
    <t>zjazd V</t>
  </si>
  <si>
    <t>zjazd VI</t>
  </si>
  <si>
    <t>zjazd VII</t>
  </si>
  <si>
    <t>zjazd VIII</t>
  </si>
  <si>
    <t>Sobota</t>
  </si>
  <si>
    <t>08.00-8.45</t>
  </si>
  <si>
    <t>Niedziela</t>
  </si>
  <si>
    <t>geografia</t>
  </si>
  <si>
    <t>matematyka</t>
  </si>
  <si>
    <t>08.55-9.40</t>
  </si>
  <si>
    <t>09.50-10.35</t>
  </si>
  <si>
    <t>10.45-11.30</t>
  </si>
  <si>
    <t>11.45-12.30</t>
  </si>
  <si>
    <t>12.35-13.20</t>
  </si>
  <si>
    <t>13.30-14.15</t>
  </si>
  <si>
    <t>14.20-15.05</t>
  </si>
  <si>
    <t>15.15-16.00</t>
  </si>
  <si>
    <t>16.05-16.50</t>
  </si>
  <si>
    <t>J. Polski</t>
  </si>
  <si>
    <t>historia</t>
  </si>
  <si>
    <t xml:space="preserve">4-letnie  LO - III - </t>
  </si>
  <si>
    <t>fizyka</t>
  </si>
  <si>
    <t>4-letnie  LO - I -</t>
  </si>
  <si>
    <t xml:space="preserve">4-letnie  LO - IV - </t>
  </si>
  <si>
    <t>biologia</t>
  </si>
  <si>
    <t>chemia</t>
  </si>
  <si>
    <t xml:space="preserve">historia  </t>
  </si>
  <si>
    <t>Zjazd IX</t>
  </si>
  <si>
    <t>zjazd X</t>
  </si>
  <si>
    <t xml:space="preserve">4-letnie  LO - V - </t>
  </si>
  <si>
    <t>WOS</t>
  </si>
  <si>
    <t>j. angielski</t>
  </si>
  <si>
    <t>KZ</t>
  </si>
  <si>
    <t>KI</t>
  </si>
  <si>
    <t>j. polski</t>
  </si>
  <si>
    <t>historia i teraźniejszość</t>
  </si>
  <si>
    <t>historia i 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</si>
</sst>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8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b/>
      <sz val="8"/>
      <color theme="1"/>
      <name val="Czcionka tekstu podstawowego"/>
      <charset val="238"/>
    </font>
    <font>
      <b/>
      <sz val="8"/>
      <color indexed="8"/>
      <name val="Czcionka tekstu podstawowego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8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1"/>
      <color indexed="8"/>
      <name val="Czcionka tekstu podstawowego"/>
      <charset val="238"/>
    </font>
    <font>
      <b/>
      <sz val="10"/>
      <color rgb="FFFF0000"/>
      <name val="Czcionka tekstu podstawowego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Czcionka tekstu podstawowego"/>
      <charset val="238"/>
    </font>
    <font>
      <b/>
      <sz val="10"/>
      <color rgb="FFFFFF00"/>
      <name val="Czcionka tekstu podstawowego"/>
      <charset val="238"/>
    </font>
    <font>
      <b/>
      <sz val="10"/>
      <name val="Czcionka tekstu podstawowego"/>
      <charset val="238"/>
    </font>
  </fonts>
  <fills count="2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6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3" fillId="0" borderId="0"/>
  </cellStyleXfs>
  <cellXfs count="93">
    <xf numFmtId="0" fontId="0" fillId="0" borderId="0" xfId="0"/>
    <xf numFmtId="0" fontId="1" fillId="0" borderId="0" xfId="0" applyFont="1" applyAlignment="1">
      <alignment horizontal="left"/>
    </xf>
    <xf numFmtId="0" fontId="4" fillId="2" borderId="2" xfId="1" applyFont="1" applyFill="1" applyBorder="1"/>
    <xf numFmtId="0" fontId="5" fillId="2" borderId="2" xfId="1" applyFont="1" applyFill="1" applyBorder="1" applyAlignment="1">
      <alignment horizontal="center"/>
    </xf>
    <xf numFmtId="0" fontId="11" fillId="9" borderId="2" xfId="1" applyFont="1" applyFill="1" applyBorder="1" applyAlignment="1">
      <alignment horizontal="center"/>
    </xf>
    <xf numFmtId="0" fontId="11" fillId="7" borderId="2" xfId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11" borderId="2" xfId="1" applyFont="1" applyFill="1" applyBorder="1" applyAlignment="1">
      <alignment horizontal="center"/>
    </xf>
    <xf numFmtId="0" fontId="5" fillId="4" borderId="2" xfId="1" applyFont="1" applyFill="1" applyBorder="1"/>
    <xf numFmtId="0" fontId="5" fillId="4" borderId="2" xfId="1" applyFont="1" applyFill="1" applyBorder="1" applyAlignment="1">
      <alignment wrapText="1"/>
    </xf>
    <xf numFmtId="20" fontId="5" fillId="4" borderId="2" xfId="1" applyNumberFormat="1" applyFont="1" applyFill="1" applyBorder="1" applyAlignment="1">
      <alignment horizontal="left"/>
    </xf>
    <xf numFmtId="0" fontId="0" fillId="3" borderId="0" xfId="0" applyFill="1"/>
    <xf numFmtId="0" fontId="1" fillId="3" borderId="2" xfId="0" applyFont="1" applyFill="1" applyBorder="1" applyAlignment="1">
      <alignment horizontal="center"/>
    </xf>
    <xf numFmtId="0" fontId="14" fillId="0" borderId="0" xfId="0" applyFont="1"/>
    <xf numFmtId="0" fontId="10" fillId="7" borderId="2" xfId="1" applyFont="1" applyFill="1" applyBorder="1" applyAlignment="1">
      <alignment horizontal="center"/>
    </xf>
    <xf numFmtId="0" fontId="11" fillId="10" borderId="2" xfId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12" fillId="3" borderId="1" xfId="1" applyFont="1" applyFill="1" applyBorder="1" applyAlignment="1">
      <alignment horizontal="center"/>
    </xf>
    <xf numFmtId="0" fontId="10" fillId="5" borderId="2" xfId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1" fillId="10" borderId="2" xfId="0" applyFont="1" applyFill="1" applyBorder="1" applyAlignment="1">
      <alignment horizontal="center"/>
    </xf>
    <xf numFmtId="0" fontId="11" fillId="8" borderId="2" xfId="1" applyFont="1" applyFill="1" applyBorder="1" applyAlignment="1">
      <alignment horizontal="center"/>
    </xf>
    <xf numFmtId="0" fontId="11" fillId="5" borderId="2" xfId="1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11" fillId="6" borderId="2" xfId="1" applyFont="1" applyFill="1" applyBorder="1" applyAlignment="1">
      <alignment horizontal="center"/>
    </xf>
    <xf numFmtId="0" fontId="10" fillId="13" borderId="2" xfId="1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1" fillId="14" borderId="2" xfId="1" applyFont="1" applyFill="1" applyBorder="1" applyAlignment="1">
      <alignment horizontal="center"/>
    </xf>
    <xf numFmtId="0" fontId="11" fillId="15" borderId="2" xfId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15" borderId="2" xfId="0" applyFont="1" applyFill="1" applyBorder="1" applyAlignment="1">
      <alignment horizontal="center"/>
    </xf>
    <xf numFmtId="0" fontId="1" fillId="9" borderId="2" xfId="1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14" borderId="2" xfId="0" applyFont="1" applyFill="1" applyBorder="1" applyAlignment="1">
      <alignment horizontal="center"/>
    </xf>
    <xf numFmtId="0" fontId="11" fillId="16" borderId="2" xfId="1" applyFont="1" applyFill="1" applyBorder="1" applyAlignment="1">
      <alignment horizontal="center"/>
    </xf>
    <xf numFmtId="0" fontId="5" fillId="12" borderId="2" xfId="1" applyFont="1" applyFill="1" applyBorder="1"/>
    <xf numFmtId="14" fontId="1" fillId="12" borderId="2" xfId="0" applyNumberFormat="1" applyFont="1" applyFill="1" applyBorder="1" applyAlignment="1">
      <alignment horizontal="center"/>
    </xf>
    <xf numFmtId="0" fontId="11" fillId="17" borderId="2" xfId="1" applyFont="1" applyFill="1" applyBorder="1" applyAlignment="1">
      <alignment horizontal="center"/>
    </xf>
    <xf numFmtId="0" fontId="11" fillId="18" borderId="2" xfId="1" applyFont="1" applyFill="1" applyBorder="1" applyAlignment="1">
      <alignment horizontal="center"/>
    </xf>
    <xf numFmtId="0" fontId="16" fillId="8" borderId="2" xfId="1" applyFont="1" applyFill="1" applyBorder="1" applyAlignment="1">
      <alignment horizontal="center"/>
    </xf>
    <xf numFmtId="0" fontId="1" fillId="17" borderId="2" xfId="0" applyFont="1" applyFill="1" applyBorder="1" applyAlignment="1">
      <alignment horizontal="center"/>
    </xf>
    <xf numFmtId="0" fontId="1" fillId="18" borderId="2" xfId="0" applyFont="1" applyFill="1" applyBorder="1" applyAlignment="1">
      <alignment horizontal="center"/>
    </xf>
    <xf numFmtId="0" fontId="17" fillId="7" borderId="2" xfId="1" applyFont="1" applyFill="1" applyBorder="1" applyAlignment="1">
      <alignment horizontal="center"/>
    </xf>
    <xf numFmtId="0" fontId="1" fillId="16" borderId="2" xfId="0" applyFont="1" applyFill="1" applyBorder="1" applyAlignment="1">
      <alignment horizontal="center"/>
    </xf>
    <xf numFmtId="0" fontId="10" fillId="18" borderId="2" xfId="1" applyFont="1" applyFill="1" applyBorder="1" applyAlignment="1">
      <alignment horizontal="center"/>
    </xf>
    <xf numFmtId="0" fontId="18" fillId="17" borderId="2" xfId="1" applyFont="1" applyFill="1" applyBorder="1" applyAlignment="1">
      <alignment horizontal="center"/>
    </xf>
    <xf numFmtId="0" fontId="18" fillId="5" borderId="2" xfId="1" applyFont="1" applyFill="1" applyBorder="1" applyAlignment="1">
      <alignment horizontal="center"/>
    </xf>
    <xf numFmtId="0" fontId="10" fillId="19" borderId="2" xfId="1" applyFont="1" applyFill="1" applyBorder="1" applyAlignment="1">
      <alignment horizontal="center"/>
    </xf>
    <xf numFmtId="0" fontId="1" fillId="19" borderId="2" xfId="0" applyFont="1" applyFill="1" applyBorder="1" applyAlignment="1">
      <alignment horizontal="center"/>
    </xf>
    <xf numFmtId="0" fontId="0" fillId="0" borderId="2" xfId="0" applyBorder="1"/>
    <xf numFmtId="0" fontId="10" fillId="20" borderId="2" xfId="1" applyFont="1" applyFill="1" applyBorder="1" applyAlignment="1">
      <alignment horizontal="center"/>
    </xf>
    <xf numFmtId="0" fontId="1" fillId="20" borderId="2" xfId="0" applyFont="1" applyFill="1" applyBorder="1" applyAlignment="1">
      <alignment horizontal="center"/>
    </xf>
    <xf numFmtId="0" fontId="10" fillId="21" borderId="2" xfId="1" applyFont="1" applyFill="1" applyBorder="1" applyAlignment="1">
      <alignment horizontal="center"/>
    </xf>
    <xf numFmtId="0" fontId="1" fillId="21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8" fillId="18" borderId="2" xfId="1" applyFont="1" applyFill="1" applyBorder="1" applyAlignment="1">
      <alignment horizontal="center"/>
    </xf>
    <xf numFmtId="0" fontId="18" fillId="8" borderId="2" xfId="1" applyFont="1" applyFill="1" applyBorder="1" applyAlignment="1">
      <alignment horizontal="center"/>
    </xf>
    <xf numFmtId="0" fontId="18" fillId="19" borderId="2" xfId="1" applyFont="1" applyFill="1" applyBorder="1" applyAlignment="1">
      <alignment horizontal="center"/>
    </xf>
    <xf numFmtId="0" fontId="18" fillId="6" borderId="2" xfId="1" applyFont="1" applyFill="1" applyBorder="1" applyAlignment="1">
      <alignment horizontal="center"/>
    </xf>
    <xf numFmtId="0" fontId="18" fillId="11" borderId="2" xfId="1" applyFont="1" applyFill="1" applyBorder="1" applyAlignment="1">
      <alignment horizontal="center"/>
    </xf>
    <xf numFmtId="0" fontId="18" fillId="10" borderId="2" xfId="1" applyFont="1" applyFill="1" applyBorder="1" applyAlignment="1">
      <alignment horizontal="center"/>
    </xf>
    <xf numFmtId="0" fontId="18" fillId="7" borderId="2" xfId="1" applyFont="1" applyFill="1" applyBorder="1" applyAlignment="1">
      <alignment horizontal="center"/>
    </xf>
    <xf numFmtId="0" fontId="19" fillId="9" borderId="2" xfId="1" applyFont="1" applyFill="1" applyBorder="1" applyAlignment="1">
      <alignment horizontal="center"/>
    </xf>
    <xf numFmtId="0" fontId="18" fillId="20" borderId="2" xfId="1" applyFont="1" applyFill="1" applyBorder="1" applyAlignment="1">
      <alignment horizontal="center"/>
    </xf>
    <xf numFmtId="0" fontId="18" fillId="9" borderId="2" xfId="1" applyFont="1" applyFill="1" applyBorder="1" applyAlignment="1">
      <alignment horizontal="center"/>
    </xf>
    <xf numFmtId="0" fontId="10" fillId="5" borderId="4" xfId="1" applyFont="1" applyFill="1" applyBorder="1" applyAlignment="1">
      <alignment horizontal="center"/>
    </xf>
    <xf numFmtId="0" fontId="18" fillId="16" borderId="2" xfId="1" applyFont="1" applyFill="1" applyBorder="1" applyAlignment="1">
      <alignment horizontal="center"/>
    </xf>
    <xf numFmtId="0" fontId="18" fillId="15" borderId="2" xfId="1" applyFont="1" applyFill="1" applyBorder="1" applyAlignment="1">
      <alignment horizontal="center"/>
    </xf>
    <xf numFmtId="0" fontId="11" fillId="22" borderId="2" xfId="1" applyFont="1" applyFill="1" applyBorder="1" applyAlignment="1">
      <alignment horizontal="center"/>
    </xf>
    <xf numFmtId="0" fontId="1" fillId="22" borderId="2" xfId="0" applyFont="1" applyFill="1" applyBorder="1" applyAlignment="1">
      <alignment horizontal="center"/>
    </xf>
    <xf numFmtId="0" fontId="18" fillId="22" borderId="2" xfId="1" applyFont="1" applyFill="1" applyBorder="1" applyAlignment="1">
      <alignment horizontal="center"/>
    </xf>
    <xf numFmtId="0" fontId="20" fillId="7" borderId="2" xfId="1" applyFont="1" applyFill="1" applyBorder="1" applyAlignment="1">
      <alignment horizontal="center"/>
    </xf>
    <xf numFmtId="0" fontId="18" fillId="21" borderId="2" xfId="1" applyFont="1" applyFill="1" applyBorder="1" applyAlignment="1">
      <alignment horizontal="center"/>
    </xf>
    <xf numFmtId="0" fontId="18" fillId="14" borderId="2" xfId="1" applyFont="1" applyFill="1" applyBorder="1" applyAlignment="1">
      <alignment horizontal="center"/>
    </xf>
    <xf numFmtId="0" fontId="18" fillId="13" borderId="2" xfId="1" applyFont="1" applyFill="1" applyBorder="1" applyAlignment="1">
      <alignment horizontal="center"/>
    </xf>
    <xf numFmtId="0" fontId="1" fillId="23" borderId="2" xfId="0" applyFont="1" applyFill="1" applyBorder="1" applyAlignment="1">
      <alignment horizontal="center"/>
    </xf>
    <xf numFmtId="0" fontId="8" fillId="23" borderId="2" xfId="0" applyFont="1" applyFill="1" applyBorder="1" applyAlignment="1">
      <alignment horizontal="center"/>
    </xf>
    <xf numFmtId="0" fontId="11" fillId="23" borderId="2" xfId="1" applyFont="1" applyFill="1" applyBorder="1" applyAlignment="1">
      <alignment horizontal="center"/>
    </xf>
    <xf numFmtId="0" fontId="21" fillId="23" borderId="2" xfId="1" applyFont="1" applyFill="1" applyBorder="1" applyAlignment="1">
      <alignment horizontal="center"/>
    </xf>
    <xf numFmtId="0" fontId="15" fillId="9" borderId="2" xfId="1" applyFont="1" applyFill="1" applyBorder="1" applyAlignment="1">
      <alignment horizontal="center"/>
    </xf>
    <xf numFmtId="0" fontId="22" fillId="8" borderId="2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2" xfId="0" applyFont="1" applyFill="1" applyBorder="1" applyAlignment="1">
      <alignment horizontal="left"/>
    </xf>
    <xf numFmtId="0" fontId="11" fillId="3" borderId="3" xfId="1" applyFont="1" applyFill="1" applyBorder="1" applyAlignment="1">
      <alignment horizontal="left"/>
    </xf>
    <xf numFmtId="0" fontId="11" fillId="3" borderId="2" xfId="1" applyFont="1" applyFill="1" applyBorder="1" applyAlignment="1">
      <alignment horizontal="left"/>
    </xf>
    <xf numFmtId="0" fontId="10" fillId="3" borderId="3" xfId="1" applyFont="1" applyFill="1" applyBorder="1" applyAlignment="1">
      <alignment horizontal="left"/>
    </xf>
    <xf numFmtId="0" fontId="9" fillId="3" borderId="2" xfId="0" applyFont="1" applyFill="1" applyBorder="1" applyAlignment="1">
      <alignment horizontal="left"/>
    </xf>
  </cellXfs>
  <cellStyles count="3">
    <cellStyle name="Normalny" xfId="0" builtinId="0"/>
    <cellStyle name="Normalny 2" xfId="1"/>
    <cellStyle name="Normalny 5" xfId="2"/>
  </cellStyles>
  <dxfs count="0"/>
  <tableStyles count="0" defaultTableStyle="TableStyleMedium2" defaultPivotStyle="PivotStyleLight16"/>
  <colors>
    <mruColors>
      <color rgb="FFFF00FF"/>
      <color rgb="FFFFFF66"/>
      <color rgb="FFFF0066"/>
      <color rgb="FFCCFFFF"/>
      <color rgb="FF99CCFF"/>
      <color rgb="FFCC99FF"/>
      <color rgb="FFCCFF66"/>
      <color rgb="FFCC66FF"/>
      <color rgb="FFFFCC99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06"/>
  <sheetViews>
    <sheetView tabSelected="1" topLeftCell="C1" zoomScale="75" zoomScaleNormal="75" workbookViewId="0">
      <selection activeCell="Q84" sqref="Q84:Q101"/>
    </sheetView>
  </sheetViews>
  <sheetFormatPr defaultRowHeight="15"/>
  <cols>
    <col min="1" max="1" width="3.42578125" customWidth="1"/>
    <col min="2" max="2" width="10.85546875" customWidth="1"/>
    <col min="3" max="3" width="12.140625" customWidth="1"/>
    <col min="4" max="4" width="13.7109375" customWidth="1"/>
    <col min="5" max="5" width="13.5703125" customWidth="1"/>
    <col min="6" max="6" width="12.85546875" customWidth="1"/>
    <col min="7" max="7" width="12.85546875" style="13" customWidth="1"/>
    <col min="8" max="9" width="11.85546875" customWidth="1"/>
    <col min="10" max="12" width="12.7109375" customWidth="1"/>
    <col min="13" max="13" width="13.85546875" customWidth="1"/>
    <col min="14" max="14" width="13" style="11" customWidth="1"/>
    <col min="15" max="15" width="24.5703125" style="6" customWidth="1"/>
    <col min="16" max="16" width="11" style="59" customWidth="1"/>
    <col min="17" max="17" width="26.85546875" style="21" customWidth="1"/>
    <col min="18" max="18" width="13.7109375" customWidth="1"/>
  </cols>
  <sheetData>
    <row r="2" spans="1:19" ht="36">
      <c r="A2" s="1"/>
      <c r="B2" s="86" t="s">
        <v>26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Q2" s="87"/>
    </row>
    <row r="3" spans="1:19">
      <c r="A3" s="1"/>
      <c r="B3" s="2"/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31</v>
      </c>
      <c r="L3" s="3" t="s">
        <v>32</v>
      </c>
      <c r="P3" s="59">
        <f>SUM(P4:P10)</f>
        <v>152</v>
      </c>
      <c r="Q3" s="87"/>
      <c r="R3" t="s">
        <v>36</v>
      </c>
      <c r="S3" t="s">
        <v>37</v>
      </c>
    </row>
    <row r="4" spans="1:19">
      <c r="B4" s="40" t="s">
        <v>8</v>
      </c>
      <c r="C4" s="41">
        <v>44807</v>
      </c>
      <c r="D4" s="41">
        <v>44828</v>
      </c>
      <c r="E4" s="41">
        <v>44842</v>
      </c>
      <c r="F4" s="41">
        <v>44863</v>
      </c>
      <c r="G4" s="41">
        <v>44870</v>
      </c>
      <c r="H4" s="41">
        <v>44884</v>
      </c>
      <c r="I4" s="41">
        <v>44898</v>
      </c>
      <c r="J4" s="41">
        <v>44905</v>
      </c>
      <c r="K4" s="41">
        <v>44940</v>
      </c>
      <c r="L4" s="41">
        <v>44947</v>
      </c>
      <c r="N4">
        <f>COUNTIF(C4:L24, "J. polski")</f>
        <v>42</v>
      </c>
      <c r="O4" s="43" t="s">
        <v>38</v>
      </c>
      <c r="P4" s="46">
        <v>42</v>
      </c>
      <c r="Q4" s="88"/>
      <c r="R4">
        <v>34</v>
      </c>
      <c r="S4">
        <v>8</v>
      </c>
    </row>
    <row r="5" spans="1:19">
      <c r="A5" s="1">
        <v>1</v>
      </c>
      <c r="B5" s="8" t="s">
        <v>9</v>
      </c>
      <c r="C5" s="43" t="s">
        <v>38</v>
      </c>
      <c r="D5" s="81" t="s">
        <v>23</v>
      </c>
      <c r="E5" s="60" t="s">
        <v>38</v>
      </c>
      <c r="F5" s="50" t="s">
        <v>12</v>
      </c>
      <c r="G5" s="52" t="s">
        <v>35</v>
      </c>
      <c r="H5" s="50" t="s">
        <v>12</v>
      </c>
      <c r="I5" s="50" t="s">
        <v>12</v>
      </c>
      <c r="J5" s="23" t="s">
        <v>28</v>
      </c>
      <c r="K5" s="50" t="s">
        <v>12</v>
      </c>
      <c r="L5" s="23" t="s">
        <v>28</v>
      </c>
      <c r="N5">
        <f>COUNTIF(C4:L24, "J. angielski")</f>
        <v>18</v>
      </c>
      <c r="O5" s="52" t="s">
        <v>35</v>
      </c>
      <c r="P5" s="53">
        <v>18</v>
      </c>
      <c r="Q5" s="88"/>
      <c r="R5">
        <v>15</v>
      </c>
      <c r="S5">
        <v>3</v>
      </c>
    </row>
    <row r="6" spans="1:19">
      <c r="A6" s="1">
        <v>2</v>
      </c>
      <c r="B6" s="8" t="s">
        <v>13</v>
      </c>
      <c r="C6" s="43" t="s">
        <v>38</v>
      </c>
      <c r="D6" s="81" t="s">
        <v>23</v>
      </c>
      <c r="E6" s="42" t="s">
        <v>12</v>
      </c>
      <c r="F6" s="42" t="s">
        <v>12</v>
      </c>
      <c r="G6" s="52" t="s">
        <v>35</v>
      </c>
      <c r="H6" s="50" t="s">
        <v>12</v>
      </c>
      <c r="I6" s="42" t="s">
        <v>12</v>
      </c>
      <c r="J6" s="23" t="s">
        <v>28</v>
      </c>
      <c r="K6" s="42" t="s">
        <v>12</v>
      </c>
      <c r="L6" s="23" t="s">
        <v>28</v>
      </c>
      <c r="N6">
        <f>COUNTIF(C5:L25,"historia i ter.")</f>
        <v>16</v>
      </c>
      <c r="O6" s="27" t="s">
        <v>39</v>
      </c>
      <c r="P6" s="25">
        <v>16</v>
      </c>
      <c r="Q6" s="88"/>
      <c r="R6">
        <v>13</v>
      </c>
      <c r="S6">
        <v>3</v>
      </c>
    </row>
    <row r="7" spans="1:19">
      <c r="A7" s="1">
        <v>3</v>
      </c>
      <c r="B7" s="9" t="s">
        <v>14</v>
      </c>
      <c r="C7" s="52" t="s">
        <v>35</v>
      </c>
      <c r="D7" s="23" t="s">
        <v>28</v>
      </c>
      <c r="E7" s="42" t="s">
        <v>12</v>
      </c>
      <c r="F7" s="42" t="s">
        <v>12</v>
      </c>
      <c r="G7" s="52" t="s">
        <v>35</v>
      </c>
      <c r="H7" s="27" t="s">
        <v>40</v>
      </c>
      <c r="I7" s="42" t="s">
        <v>12</v>
      </c>
      <c r="J7" s="27" t="s">
        <v>40</v>
      </c>
      <c r="K7" s="42" t="s">
        <v>12</v>
      </c>
      <c r="L7" s="20" t="s">
        <v>29</v>
      </c>
      <c r="N7">
        <f>COUNTIF(C4:L25, "matematyka")</f>
        <v>25</v>
      </c>
      <c r="O7" s="42" t="s">
        <v>12</v>
      </c>
      <c r="P7" s="45">
        <v>25</v>
      </c>
      <c r="Q7" s="89"/>
      <c r="R7">
        <v>20</v>
      </c>
      <c r="S7">
        <v>5</v>
      </c>
    </row>
    <row r="8" spans="1:19">
      <c r="A8" s="1">
        <v>4</v>
      </c>
      <c r="B8" s="9" t="s">
        <v>15</v>
      </c>
      <c r="C8" s="52" t="s">
        <v>35</v>
      </c>
      <c r="D8" s="23" t="s">
        <v>28</v>
      </c>
      <c r="E8" s="27" t="s">
        <v>40</v>
      </c>
      <c r="F8" s="42" t="s">
        <v>12</v>
      </c>
      <c r="G8" s="52" t="s">
        <v>35</v>
      </c>
      <c r="H8" s="27" t="s">
        <v>40</v>
      </c>
      <c r="I8" s="42" t="s">
        <v>12</v>
      </c>
      <c r="J8" s="81" t="s">
        <v>23</v>
      </c>
      <c r="K8" s="42" t="s">
        <v>12</v>
      </c>
      <c r="L8" s="20" t="s">
        <v>29</v>
      </c>
      <c r="N8">
        <f>COUNTIF(C4:L25, "Biologia")</f>
        <v>24</v>
      </c>
      <c r="O8" s="23" t="s">
        <v>28</v>
      </c>
      <c r="P8" s="44">
        <v>24</v>
      </c>
      <c r="Q8" s="90"/>
      <c r="R8">
        <v>20</v>
      </c>
      <c r="S8">
        <v>4</v>
      </c>
    </row>
    <row r="9" spans="1:19">
      <c r="A9" s="1">
        <v>5</v>
      </c>
      <c r="B9" s="9" t="s">
        <v>16</v>
      </c>
      <c r="C9" s="23" t="s">
        <v>28</v>
      </c>
      <c r="D9" s="52" t="s">
        <v>35</v>
      </c>
      <c r="E9" s="27" t="s">
        <v>40</v>
      </c>
      <c r="F9" s="23" t="s">
        <v>28</v>
      </c>
      <c r="G9" s="43" t="s">
        <v>38</v>
      </c>
      <c r="H9" s="52" t="s">
        <v>35</v>
      </c>
      <c r="I9" s="23" t="s">
        <v>28</v>
      </c>
      <c r="J9" s="43" t="s">
        <v>38</v>
      </c>
      <c r="K9" s="81" t="s">
        <v>23</v>
      </c>
      <c r="L9" s="52" t="s">
        <v>35</v>
      </c>
      <c r="N9">
        <f>COUNTIF(C5:L25, "chemia")</f>
        <v>20</v>
      </c>
      <c r="O9" s="20" t="s">
        <v>29</v>
      </c>
      <c r="P9" s="32">
        <v>20</v>
      </c>
      <c r="Q9" s="91"/>
      <c r="R9">
        <v>16</v>
      </c>
      <c r="S9">
        <v>4</v>
      </c>
    </row>
    <row r="10" spans="1:19">
      <c r="A10" s="1">
        <v>6</v>
      </c>
      <c r="B10" s="9" t="s">
        <v>17</v>
      </c>
      <c r="C10" s="23" t="s">
        <v>28</v>
      </c>
      <c r="D10" s="52" t="s">
        <v>35</v>
      </c>
      <c r="E10" s="52" t="s">
        <v>35</v>
      </c>
      <c r="F10" s="23" t="s">
        <v>28</v>
      </c>
      <c r="G10" s="43" t="s">
        <v>38</v>
      </c>
      <c r="H10" s="52" t="s">
        <v>35</v>
      </c>
      <c r="I10" s="23" t="s">
        <v>28</v>
      </c>
      <c r="J10" s="43" t="s">
        <v>38</v>
      </c>
      <c r="K10" s="81" t="s">
        <v>23</v>
      </c>
      <c r="L10" s="52" t="s">
        <v>35</v>
      </c>
      <c r="N10">
        <f>COUNTIF(C5:L25, "historia")</f>
        <v>7</v>
      </c>
      <c r="O10" s="81" t="s">
        <v>23</v>
      </c>
      <c r="P10" s="80">
        <v>7</v>
      </c>
      <c r="Q10" s="88"/>
      <c r="R10">
        <v>7</v>
      </c>
      <c r="S10">
        <v>0</v>
      </c>
    </row>
    <row r="11" spans="1:19">
      <c r="A11" s="1">
        <v>7</v>
      </c>
      <c r="B11" s="10" t="s">
        <v>18</v>
      </c>
      <c r="C11" s="12"/>
      <c r="D11" s="12"/>
      <c r="E11" s="52" t="s">
        <v>35</v>
      </c>
      <c r="F11" s="60" t="s">
        <v>38</v>
      </c>
      <c r="G11" s="43" t="s">
        <v>38</v>
      </c>
      <c r="H11" s="20" t="s">
        <v>29</v>
      </c>
      <c r="I11" s="43" t="s">
        <v>38</v>
      </c>
      <c r="J11" s="60" t="s">
        <v>38</v>
      </c>
      <c r="K11" s="12"/>
      <c r="L11" s="12"/>
      <c r="N11"/>
      <c r="Q11" s="87"/>
    </row>
    <row r="12" spans="1:19">
      <c r="A12" s="1">
        <v>8</v>
      </c>
      <c r="B12" s="10" t="s">
        <v>19</v>
      </c>
      <c r="C12" s="12"/>
      <c r="D12" s="12"/>
      <c r="E12" s="52" t="s">
        <v>35</v>
      </c>
      <c r="F12" s="60" t="s">
        <v>38</v>
      </c>
      <c r="G12" s="43" t="s">
        <v>38</v>
      </c>
      <c r="H12" s="20" t="s">
        <v>29</v>
      </c>
      <c r="I12" s="43" t="s">
        <v>38</v>
      </c>
      <c r="J12" s="63" t="s">
        <v>40</v>
      </c>
      <c r="K12" s="12"/>
      <c r="L12" s="12"/>
      <c r="Q12" s="87"/>
    </row>
    <row r="13" spans="1:19">
      <c r="A13" s="1">
        <v>9</v>
      </c>
      <c r="B13" s="10" t="s">
        <v>20</v>
      </c>
      <c r="C13" s="12"/>
      <c r="D13" s="12"/>
      <c r="E13" s="12"/>
      <c r="F13" s="12"/>
      <c r="G13" s="61" t="s">
        <v>28</v>
      </c>
      <c r="H13" s="60" t="s">
        <v>38</v>
      </c>
      <c r="I13" s="12"/>
      <c r="J13" s="12"/>
      <c r="K13" s="12"/>
      <c r="L13" s="12"/>
    </row>
    <row r="14" spans="1:19">
      <c r="A14" s="1">
        <v>10</v>
      </c>
      <c r="B14" s="10" t="s">
        <v>21</v>
      </c>
      <c r="C14" s="12"/>
      <c r="D14" s="12"/>
      <c r="E14" s="12"/>
      <c r="F14" s="12"/>
      <c r="G14" s="61" t="s">
        <v>28</v>
      </c>
      <c r="H14" s="60" t="s">
        <v>38</v>
      </c>
      <c r="I14" s="12"/>
      <c r="J14" s="12"/>
      <c r="K14" s="12"/>
      <c r="L14" s="12"/>
    </row>
    <row r="15" spans="1:19">
      <c r="B15" s="40" t="s">
        <v>10</v>
      </c>
      <c r="C15" s="41">
        <v>44808</v>
      </c>
      <c r="D15" s="41">
        <v>44829</v>
      </c>
      <c r="E15" s="41">
        <v>44843</v>
      </c>
      <c r="F15" s="41">
        <v>44864</v>
      </c>
      <c r="G15" s="41">
        <v>44871</v>
      </c>
      <c r="H15" s="41">
        <v>44885</v>
      </c>
      <c r="I15" s="41">
        <v>44899</v>
      </c>
      <c r="J15" s="41">
        <v>44906</v>
      </c>
      <c r="K15" s="41">
        <v>44941</v>
      </c>
      <c r="L15" s="41">
        <v>44948</v>
      </c>
    </row>
    <row r="16" spans="1:19">
      <c r="A16" s="1">
        <v>1</v>
      </c>
      <c r="B16" s="8" t="s">
        <v>9</v>
      </c>
      <c r="C16" s="43" t="s">
        <v>38</v>
      </c>
      <c r="D16" s="27" t="s">
        <v>40</v>
      </c>
      <c r="E16" s="23" t="s">
        <v>28</v>
      </c>
      <c r="F16" s="27" t="s">
        <v>40</v>
      </c>
      <c r="G16" s="23" t="s">
        <v>28</v>
      </c>
      <c r="H16" s="62" t="s">
        <v>35</v>
      </c>
      <c r="I16" s="20" t="s">
        <v>29</v>
      </c>
      <c r="J16" s="62" t="s">
        <v>35</v>
      </c>
      <c r="K16" s="23" t="s">
        <v>28</v>
      </c>
      <c r="L16" s="62" t="s">
        <v>35</v>
      </c>
      <c r="N16"/>
    </row>
    <row r="17" spans="1:19">
      <c r="A17" s="1">
        <v>2</v>
      </c>
      <c r="B17" s="8" t="s">
        <v>13</v>
      </c>
      <c r="C17" s="43" t="s">
        <v>38</v>
      </c>
      <c r="D17" s="27" t="s">
        <v>40</v>
      </c>
      <c r="E17" s="23" t="s">
        <v>28</v>
      </c>
      <c r="F17" s="81" t="s">
        <v>23</v>
      </c>
      <c r="G17" s="23" t="s">
        <v>28</v>
      </c>
      <c r="H17" s="42" t="s">
        <v>12</v>
      </c>
      <c r="I17" s="20" t="s">
        <v>29</v>
      </c>
      <c r="J17" s="42" t="s">
        <v>12</v>
      </c>
      <c r="K17" s="23" t="s">
        <v>28</v>
      </c>
      <c r="L17" s="42" t="s">
        <v>12</v>
      </c>
    </row>
    <row r="18" spans="1:19">
      <c r="A18" s="1">
        <v>3</v>
      </c>
      <c r="B18" s="9" t="s">
        <v>14</v>
      </c>
      <c r="C18" s="43" t="s">
        <v>38</v>
      </c>
      <c r="D18" s="20" t="s">
        <v>29</v>
      </c>
      <c r="E18" s="20" t="s">
        <v>29</v>
      </c>
      <c r="F18" s="81" t="s">
        <v>23</v>
      </c>
      <c r="G18" s="27" t="s">
        <v>40</v>
      </c>
      <c r="H18" s="42" t="s">
        <v>12</v>
      </c>
      <c r="I18" s="43" t="s">
        <v>38</v>
      </c>
      <c r="J18" s="42" t="s">
        <v>12</v>
      </c>
      <c r="K18" s="43" t="s">
        <v>38</v>
      </c>
      <c r="L18" s="42" t="s">
        <v>12</v>
      </c>
    </row>
    <row r="19" spans="1:19">
      <c r="A19" s="1">
        <v>4</v>
      </c>
      <c r="B19" s="9" t="s">
        <v>15</v>
      </c>
      <c r="C19" s="43" t="s">
        <v>38</v>
      </c>
      <c r="D19" s="20" t="s">
        <v>29</v>
      </c>
      <c r="E19" s="20" t="s">
        <v>29</v>
      </c>
      <c r="F19" s="43" t="s">
        <v>38</v>
      </c>
      <c r="G19" s="27" t="s">
        <v>40</v>
      </c>
      <c r="H19" s="42" t="s">
        <v>12</v>
      </c>
      <c r="I19" s="43" t="s">
        <v>38</v>
      </c>
      <c r="J19" s="42" t="s">
        <v>12</v>
      </c>
      <c r="K19" s="43" t="s">
        <v>38</v>
      </c>
      <c r="L19" s="42" t="s">
        <v>12</v>
      </c>
    </row>
    <row r="20" spans="1:19">
      <c r="A20" s="1">
        <v>5</v>
      </c>
      <c r="B20" s="9" t="s">
        <v>16</v>
      </c>
      <c r="C20" s="20" t="s">
        <v>29</v>
      </c>
      <c r="D20" s="43" t="s">
        <v>38</v>
      </c>
      <c r="E20" s="27" t="s">
        <v>40</v>
      </c>
      <c r="F20" s="43" t="s">
        <v>38</v>
      </c>
      <c r="G20" s="43" t="s">
        <v>38</v>
      </c>
      <c r="H20" s="43" t="s">
        <v>38</v>
      </c>
      <c r="I20" s="43" t="s">
        <v>38</v>
      </c>
      <c r="J20" s="20" t="s">
        <v>29</v>
      </c>
      <c r="K20" s="43" t="s">
        <v>38</v>
      </c>
      <c r="L20" s="23" t="s">
        <v>28</v>
      </c>
      <c r="N20"/>
    </row>
    <row r="21" spans="1:19">
      <c r="A21" s="1">
        <v>6</v>
      </c>
      <c r="B21" s="9" t="s">
        <v>17</v>
      </c>
      <c r="C21" s="20" t="s">
        <v>29</v>
      </c>
      <c r="D21" s="43" t="s">
        <v>38</v>
      </c>
      <c r="E21" s="27" t="s">
        <v>40</v>
      </c>
      <c r="F21" s="43" t="s">
        <v>38</v>
      </c>
      <c r="G21" s="43" t="s">
        <v>38</v>
      </c>
      <c r="H21" s="43" t="s">
        <v>38</v>
      </c>
      <c r="I21" s="43" t="s">
        <v>38</v>
      </c>
      <c r="J21" s="20" t="s">
        <v>29</v>
      </c>
      <c r="K21" s="43" t="s">
        <v>38</v>
      </c>
      <c r="L21" s="23" t="s">
        <v>28</v>
      </c>
      <c r="N21"/>
    </row>
    <row r="22" spans="1:19">
      <c r="A22" s="1">
        <v>7</v>
      </c>
      <c r="B22" s="10" t="s">
        <v>18</v>
      </c>
      <c r="C22" s="12"/>
      <c r="D22" s="12"/>
      <c r="E22" s="27" t="s">
        <v>40</v>
      </c>
      <c r="F22" s="51" t="s">
        <v>29</v>
      </c>
      <c r="G22" s="43" t="s">
        <v>38</v>
      </c>
      <c r="H22" s="43" t="s">
        <v>38</v>
      </c>
      <c r="I22" s="63" t="s">
        <v>40</v>
      </c>
      <c r="J22" s="20" t="s">
        <v>29</v>
      </c>
      <c r="K22" s="12"/>
      <c r="L22" s="12"/>
      <c r="N22"/>
    </row>
    <row r="23" spans="1:19">
      <c r="A23" s="1">
        <v>8</v>
      </c>
      <c r="B23" s="10" t="s">
        <v>19</v>
      </c>
      <c r="C23" s="12"/>
      <c r="D23" s="12"/>
      <c r="E23" s="60" t="s">
        <v>38</v>
      </c>
      <c r="F23" s="51" t="s">
        <v>29</v>
      </c>
      <c r="G23" s="60" t="s">
        <v>38</v>
      </c>
      <c r="H23" s="43" t="s">
        <v>38</v>
      </c>
      <c r="I23" s="63" t="s">
        <v>40</v>
      </c>
      <c r="J23" s="20" t="s">
        <v>29</v>
      </c>
      <c r="K23" s="12"/>
      <c r="L23" s="12"/>
      <c r="N23"/>
    </row>
    <row r="24" spans="1:19">
      <c r="A24" s="1">
        <v>9</v>
      </c>
      <c r="B24" s="10" t="s">
        <v>20</v>
      </c>
      <c r="C24" s="12"/>
      <c r="D24" s="12"/>
      <c r="E24" s="12"/>
      <c r="F24" s="12"/>
      <c r="G24" s="51" t="s">
        <v>29</v>
      </c>
      <c r="H24" s="61" t="s">
        <v>28</v>
      </c>
      <c r="I24" s="12"/>
      <c r="J24" s="12"/>
      <c r="K24" s="12"/>
      <c r="L24" s="12"/>
      <c r="N24"/>
    </row>
    <row r="25" spans="1:19">
      <c r="A25" s="1">
        <v>10</v>
      </c>
      <c r="B25" s="10" t="s">
        <v>21</v>
      </c>
      <c r="C25" s="12"/>
      <c r="D25" s="12"/>
      <c r="E25" s="12"/>
      <c r="F25" s="12"/>
      <c r="G25" s="51" t="s">
        <v>29</v>
      </c>
      <c r="H25" s="61" t="s">
        <v>28</v>
      </c>
      <c r="I25" s="12"/>
      <c r="J25" s="12"/>
      <c r="K25" s="12"/>
      <c r="L25" s="12"/>
    </row>
    <row r="29" spans="1:19" ht="36">
      <c r="A29" s="1"/>
      <c r="B29" s="86" t="s">
        <v>24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</row>
    <row r="30" spans="1:19">
      <c r="A30" s="1"/>
      <c r="B30" s="2"/>
      <c r="C30" s="3" t="s">
        <v>0</v>
      </c>
      <c r="D30" s="3" t="s">
        <v>1</v>
      </c>
      <c r="E30" s="3" t="s">
        <v>2</v>
      </c>
      <c r="F30" s="3" t="s">
        <v>3</v>
      </c>
      <c r="G30" s="3" t="s">
        <v>4</v>
      </c>
      <c r="H30" s="3" t="s">
        <v>5</v>
      </c>
      <c r="I30" s="3" t="s">
        <v>6</v>
      </c>
      <c r="J30" s="3" t="s">
        <v>7</v>
      </c>
      <c r="K30" s="3" t="s">
        <v>31</v>
      </c>
      <c r="L30" s="3" t="s">
        <v>32</v>
      </c>
      <c r="Q30" s="87"/>
    </row>
    <row r="31" spans="1:19">
      <c r="B31" s="40" t="s">
        <v>8</v>
      </c>
      <c r="C31" s="41">
        <v>44807</v>
      </c>
      <c r="D31" s="41">
        <v>44828</v>
      </c>
      <c r="E31" s="41">
        <v>44842</v>
      </c>
      <c r="F31" s="41">
        <v>44863</v>
      </c>
      <c r="G31" s="41">
        <v>44870</v>
      </c>
      <c r="H31" s="41">
        <v>44884</v>
      </c>
      <c r="I31" s="41">
        <v>44898</v>
      </c>
      <c r="J31" s="41">
        <v>44905</v>
      </c>
      <c r="K31" s="41">
        <v>44940</v>
      </c>
      <c r="L31" s="41">
        <v>44947</v>
      </c>
      <c r="P31" s="59">
        <f>SUM(P32:P38)</f>
        <v>152</v>
      </c>
      <c r="Q31" s="87"/>
      <c r="R31" t="s">
        <v>36</v>
      </c>
      <c r="S31" t="s">
        <v>37</v>
      </c>
    </row>
    <row r="32" spans="1:19">
      <c r="A32" s="1">
        <v>1</v>
      </c>
      <c r="B32" s="8" t="s">
        <v>9</v>
      </c>
      <c r="C32" s="12"/>
      <c r="D32" s="36" t="s">
        <v>38</v>
      </c>
      <c r="E32" s="63" t="s">
        <v>12</v>
      </c>
      <c r="F32" s="7" t="s">
        <v>29</v>
      </c>
      <c r="G32" s="27" t="s">
        <v>12</v>
      </c>
      <c r="H32" s="5" t="s">
        <v>23</v>
      </c>
      <c r="I32" s="27" t="s">
        <v>12</v>
      </c>
      <c r="J32" s="65" t="s">
        <v>11</v>
      </c>
      <c r="L32" s="65" t="s">
        <v>11</v>
      </c>
      <c r="N32">
        <f>COUNTIF(C31:L53,"J. Polski")</f>
        <v>38</v>
      </c>
      <c r="O32" s="36" t="s">
        <v>38</v>
      </c>
      <c r="P32" s="29">
        <v>38</v>
      </c>
      <c r="Q32" s="88"/>
      <c r="R32">
        <v>31</v>
      </c>
      <c r="S32">
        <v>7</v>
      </c>
    </row>
    <row r="33" spans="1:19">
      <c r="A33" s="1">
        <v>2</v>
      </c>
      <c r="B33" s="8" t="s">
        <v>13</v>
      </c>
      <c r="C33" s="12"/>
      <c r="D33" s="36" t="s">
        <v>38</v>
      </c>
      <c r="E33" s="63" t="s">
        <v>12</v>
      </c>
      <c r="F33" s="7" t="s">
        <v>29</v>
      </c>
      <c r="G33" s="27" t="s">
        <v>12</v>
      </c>
      <c r="H33" s="5" t="s">
        <v>23</v>
      </c>
      <c r="I33" s="27" t="s">
        <v>12</v>
      </c>
      <c r="J33" s="15" t="s">
        <v>11</v>
      </c>
      <c r="K33" s="36" t="s">
        <v>38</v>
      </c>
      <c r="L33" s="15" t="s">
        <v>11</v>
      </c>
      <c r="N33">
        <f>COUNTIF(C31:L52, "J. Angielski")</f>
        <v>18</v>
      </c>
      <c r="O33" s="55" t="s">
        <v>35</v>
      </c>
      <c r="P33" s="56">
        <v>18</v>
      </c>
      <c r="Q33" s="88"/>
      <c r="R33">
        <v>15</v>
      </c>
      <c r="S33">
        <v>3</v>
      </c>
    </row>
    <row r="34" spans="1:19">
      <c r="A34" s="1">
        <v>3</v>
      </c>
      <c r="B34" s="9" t="s">
        <v>14</v>
      </c>
      <c r="C34" s="27" t="s">
        <v>12</v>
      </c>
      <c r="D34" s="36" t="s">
        <v>38</v>
      </c>
      <c r="E34" s="20" t="s">
        <v>28</v>
      </c>
      <c r="F34" s="20" t="s">
        <v>28</v>
      </c>
      <c r="G34" s="27" t="s">
        <v>12</v>
      </c>
      <c r="H34" s="15" t="s">
        <v>11</v>
      </c>
      <c r="I34" s="36" t="s">
        <v>38</v>
      </c>
      <c r="J34" s="15" t="s">
        <v>11</v>
      </c>
      <c r="K34" s="36" t="s">
        <v>38</v>
      </c>
      <c r="L34" s="15" t="s">
        <v>11</v>
      </c>
      <c r="N34">
        <f>COUNTIF(C31:L52, "historia")</f>
        <v>16</v>
      </c>
      <c r="O34" s="5" t="s">
        <v>23</v>
      </c>
      <c r="P34" s="34">
        <v>16</v>
      </c>
      <c r="Q34" s="92"/>
      <c r="R34">
        <v>13</v>
      </c>
      <c r="S34">
        <v>3</v>
      </c>
    </row>
    <row r="35" spans="1:19">
      <c r="A35" s="1">
        <v>4</v>
      </c>
      <c r="B35" s="9" t="s">
        <v>15</v>
      </c>
      <c r="C35" s="27" t="s">
        <v>12</v>
      </c>
      <c r="D35" s="36" t="s">
        <v>38</v>
      </c>
      <c r="E35" s="20" t="s">
        <v>28</v>
      </c>
      <c r="F35" s="20" t="s">
        <v>28</v>
      </c>
      <c r="G35" s="27" t="s">
        <v>12</v>
      </c>
      <c r="H35" s="15" t="s">
        <v>11</v>
      </c>
      <c r="I35" s="36" t="s">
        <v>38</v>
      </c>
      <c r="J35" s="15" t="s">
        <v>11</v>
      </c>
      <c r="K35" s="36" t="s">
        <v>38</v>
      </c>
      <c r="L35" s="15" t="s">
        <v>11</v>
      </c>
      <c r="N35">
        <f>COUNTIF(C31:L52, "geografia")</f>
        <v>22</v>
      </c>
      <c r="O35" s="15" t="s">
        <v>11</v>
      </c>
      <c r="P35" s="22">
        <v>18</v>
      </c>
      <c r="Q35" s="87"/>
      <c r="R35">
        <v>15</v>
      </c>
      <c r="S35">
        <v>3</v>
      </c>
    </row>
    <row r="36" spans="1:19">
      <c r="A36" s="1">
        <v>5</v>
      </c>
      <c r="B36" s="9" t="s">
        <v>16</v>
      </c>
      <c r="C36" s="55" t="s">
        <v>35</v>
      </c>
      <c r="D36" s="70" t="s">
        <v>28</v>
      </c>
      <c r="E36" s="20" t="s">
        <v>28</v>
      </c>
      <c r="F36" s="55" t="s">
        <v>35</v>
      </c>
      <c r="G36" s="55" t="s">
        <v>35</v>
      </c>
      <c r="H36" s="7" t="s">
        <v>29</v>
      </c>
      <c r="I36" s="55" t="s">
        <v>35</v>
      </c>
      <c r="J36" s="5" t="s">
        <v>23</v>
      </c>
      <c r="K36" s="15" t="s">
        <v>11</v>
      </c>
      <c r="L36" s="27" t="s">
        <v>12</v>
      </c>
      <c r="N36">
        <f>COUNTIF(C31:L53, "matematyka")</f>
        <v>28</v>
      </c>
      <c r="O36" s="27" t="s">
        <v>12</v>
      </c>
      <c r="P36" s="25">
        <v>28</v>
      </c>
      <c r="Q36" s="88"/>
      <c r="R36">
        <v>23</v>
      </c>
      <c r="S36">
        <v>5</v>
      </c>
    </row>
    <row r="37" spans="1:19">
      <c r="A37" s="1">
        <v>6</v>
      </c>
      <c r="B37" s="9" t="s">
        <v>17</v>
      </c>
      <c r="C37" s="55" t="s">
        <v>35</v>
      </c>
      <c r="D37" s="20" t="s">
        <v>28</v>
      </c>
      <c r="E37" s="36" t="s">
        <v>38</v>
      </c>
      <c r="F37" s="55" t="s">
        <v>35</v>
      </c>
      <c r="G37" s="55" t="s">
        <v>35</v>
      </c>
      <c r="H37" s="7" t="s">
        <v>29</v>
      </c>
      <c r="I37" s="55" t="s">
        <v>35</v>
      </c>
      <c r="J37" s="5" t="s">
        <v>23</v>
      </c>
      <c r="K37" s="15" t="s">
        <v>11</v>
      </c>
      <c r="L37" s="27" t="s">
        <v>12</v>
      </c>
      <c r="N37">
        <f>COUNTIF(C31:L53,"biologia")</f>
        <v>16</v>
      </c>
      <c r="O37" s="20" t="s">
        <v>28</v>
      </c>
      <c r="P37" s="32">
        <v>16</v>
      </c>
      <c r="Q37" s="88"/>
      <c r="R37">
        <v>13</v>
      </c>
      <c r="S37">
        <v>3</v>
      </c>
    </row>
    <row r="38" spans="1:19">
      <c r="A38" s="1">
        <v>7</v>
      </c>
      <c r="B38" s="10" t="s">
        <v>18</v>
      </c>
      <c r="C38" s="20" t="s">
        <v>28</v>
      </c>
      <c r="D38" s="12"/>
      <c r="E38" s="36" t="s">
        <v>38</v>
      </c>
      <c r="F38" s="36" t="s">
        <v>38</v>
      </c>
      <c r="G38" s="66" t="s">
        <v>23</v>
      </c>
      <c r="H38" s="55" t="s">
        <v>35</v>
      </c>
      <c r="I38" s="55" t="s">
        <v>35</v>
      </c>
      <c r="J38" s="55" t="s">
        <v>35</v>
      </c>
      <c r="K38" s="5" t="s">
        <v>23</v>
      </c>
      <c r="L38" s="27" t="s">
        <v>12</v>
      </c>
      <c r="N38">
        <f>COUNTIF(C31:L53,"chemia")</f>
        <v>18</v>
      </c>
      <c r="O38" s="7" t="s">
        <v>29</v>
      </c>
      <c r="P38" s="37">
        <v>18</v>
      </c>
      <c r="Q38" s="89"/>
      <c r="R38">
        <v>15</v>
      </c>
      <c r="S38">
        <v>3</v>
      </c>
    </row>
    <row r="39" spans="1:19">
      <c r="A39" s="1">
        <v>8</v>
      </c>
      <c r="B39" s="10" t="s">
        <v>19</v>
      </c>
      <c r="C39" s="20" t="s">
        <v>28</v>
      </c>
      <c r="D39" s="12"/>
      <c r="E39" s="36" t="s">
        <v>38</v>
      </c>
      <c r="F39" s="36" t="s">
        <v>38</v>
      </c>
      <c r="G39" s="66" t="s">
        <v>23</v>
      </c>
      <c r="H39" s="55" t="s">
        <v>35</v>
      </c>
      <c r="I39" s="64" t="s">
        <v>29</v>
      </c>
      <c r="J39" s="55" t="s">
        <v>35</v>
      </c>
      <c r="K39" s="5" t="s">
        <v>23</v>
      </c>
      <c r="L39" s="27" t="s">
        <v>12</v>
      </c>
      <c r="Q39" s="87"/>
    </row>
    <row r="40" spans="1:19">
      <c r="A40" s="1">
        <v>9</v>
      </c>
      <c r="B40" s="10" t="s">
        <v>20</v>
      </c>
      <c r="C40" s="12"/>
      <c r="D40" s="12"/>
      <c r="E40" s="12"/>
      <c r="F40" s="12"/>
      <c r="G40" s="67" t="s">
        <v>38</v>
      </c>
      <c r="H40" s="84" t="s">
        <v>38</v>
      </c>
      <c r="I40" s="12"/>
      <c r="J40" s="12"/>
      <c r="K40" s="5" t="s">
        <v>23</v>
      </c>
      <c r="L40" s="12"/>
      <c r="N40"/>
      <c r="Q40" s="87"/>
    </row>
    <row r="41" spans="1:19">
      <c r="A41" s="1">
        <v>10</v>
      </c>
      <c r="B41" s="10" t="s">
        <v>21</v>
      </c>
      <c r="C41" s="12"/>
      <c r="D41" s="12"/>
      <c r="E41" s="12"/>
      <c r="F41" s="12"/>
      <c r="G41" s="67" t="s">
        <v>38</v>
      </c>
      <c r="H41" s="67" t="s">
        <v>38</v>
      </c>
      <c r="I41" s="12"/>
      <c r="J41" s="12"/>
      <c r="K41" s="12"/>
      <c r="L41" s="12"/>
      <c r="N41"/>
      <c r="Q41" s="87"/>
    </row>
    <row r="42" spans="1:19">
      <c r="B42" s="40" t="s">
        <v>10</v>
      </c>
      <c r="C42" s="41">
        <v>44808</v>
      </c>
      <c r="D42" s="41">
        <v>44829</v>
      </c>
      <c r="E42" s="41">
        <v>44843</v>
      </c>
      <c r="F42" s="41">
        <v>44864</v>
      </c>
      <c r="G42" s="41">
        <v>44871</v>
      </c>
      <c r="H42" s="41">
        <v>44885</v>
      </c>
      <c r="I42" s="41">
        <v>44899</v>
      </c>
      <c r="J42" s="41">
        <v>44906</v>
      </c>
      <c r="K42" s="41">
        <v>44941</v>
      </c>
      <c r="L42" s="41">
        <v>44948</v>
      </c>
      <c r="N42"/>
      <c r="Q42" s="87"/>
    </row>
    <row r="43" spans="1:19">
      <c r="A43" s="1">
        <v>1</v>
      </c>
      <c r="B43" s="8" t="s">
        <v>9</v>
      </c>
      <c r="C43" s="7" t="s">
        <v>29</v>
      </c>
      <c r="D43" s="36" t="s">
        <v>38</v>
      </c>
      <c r="E43" s="63" t="s">
        <v>12</v>
      </c>
      <c r="F43" s="64" t="s">
        <v>29</v>
      </c>
      <c r="G43" s="5" t="s">
        <v>23</v>
      </c>
      <c r="H43" s="36" t="s">
        <v>38</v>
      </c>
      <c r="I43" s="27" t="s">
        <v>12</v>
      </c>
      <c r="J43" s="27" t="s">
        <v>12</v>
      </c>
      <c r="K43" s="12"/>
      <c r="L43" s="15" t="s">
        <v>11</v>
      </c>
      <c r="N43"/>
      <c r="Q43" s="87"/>
    </row>
    <row r="44" spans="1:19">
      <c r="A44" s="1">
        <v>2</v>
      </c>
      <c r="B44" s="8" t="s">
        <v>13</v>
      </c>
      <c r="C44" s="7" t="s">
        <v>29</v>
      </c>
      <c r="D44" s="36" t="s">
        <v>38</v>
      </c>
      <c r="E44" s="63" t="s">
        <v>12</v>
      </c>
      <c r="F44" s="64" t="s">
        <v>29</v>
      </c>
      <c r="G44" s="5" t="s">
        <v>23</v>
      </c>
      <c r="H44" s="36" t="s">
        <v>38</v>
      </c>
      <c r="I44" s="27" t="s">
        <v>12</v>
      </c>
      <c r="J44" s="27" t="s">
        <v>12</v>
      </c>
      <c r="K44" s="12"/>
      <c r="L44" s="15" t="s">
        <v>11</v>
      </c>
      <c r="Q44" s="87"/>
    </row>
    <row r="45" spans="1:19">
      <c r="A45" s="1">
        <v>3</v>
      </c>
      <c r="B45" s="9" t="s">
        <v>14</v>
      </c>
      <c r="C45" s="27" t="s">
        <v>12</v>
      </c>
      <c r="D45" s="27" t="s">
        <v>12</v>
      </c>
      <c r="E45" s="67" t="s">
        <v>38</v>
      </c>
      <c r="F45" s="63" t="s">
        <v>12</v>
      </c>
      <c r="G45" s="20" t="s">
        <v>28</v>
      </c>
      <c r="H45" s="15" t="s">
        <v>11</v>
      </c>
      <c r="I45" s="7" t="s">
        <v>29</v>
      </c>
      <c r="J45" s="36" t="s">
        <v>38</v>
      </c>
      <c r="K45" s="15" t="s">
        <v>11</v>
      </c>
      <c r="L45" s="15" t="s">
        <v>11</v>
      </c>
    </row>
    <row r="46" spans="1:19">
      <c r="A46" s="1">
        <v>4</v>
      </c>
      <c r="B46" s="9" t="s">
        <v>15</v>
      </c>
      <c r="C46" s="27" t="s">
        <v>12</v>
      </c>
      <c r="D46" s="27" t="s">
        <v>12</v>
      </c>
      <c r="E46" s="67" t="s">
        <v>38</v>
      </c>
      <c r="F46" s="36" t="s">
        <v>38</v>
      </c>
      <c r="G46" s="20" t="s">
        <v>28</v>
      </c>
      <c r="H46" s="15" t="s">
        <v>11</v>
      </c>
      <c r="I46" s="7" t="s">
        <v>29</v>
      </c>
      <c r="J46" s="36" t="s">
        <v>38</v>
      </c>
      <c r="K46" s="15" t="s">
        <v>11</v>
      </c>
      <c r="L46" s="15" t="s">
        <v>11</v>
      </c>
    </row>
    <row r="47" spans="1:19">
      <c r="A47" s="1">
        <v>5</v>
      </c>
      <c r="B47" s="9" t="s">
        <v>16</v>
      </c>
      <c r="C47" s="55" t="s">
        <v>35</v>
      </c>
      <c r="D47" s="5" t="s">
        <v>23</v>
      </c>
      <c r="E47" s="7" t="s">
        <v>29</v>
      </c>
      <c r="F47" s="36" t="s">
        <v>38</v>
      </c>
      <c r="G47" s="36" t="s">
        <v>38</v>
      </c>
      <c r="H47" s="68" t="s">
        <v>35</v>
      </c>
      <c r="I47" s="7" t="s">
        <v>29</v>
      </c>
      <c r="J47" s="36" t="s">
        <v>38</v>
      </c>
      <c r="K47" s="20" t="s">
        <v>28</v>
      </c>
      <c r="L47" s="5" t="s">
        <v>23</v>
      </c>
    </row>
    <row r="48" spans="1:19">
      <c r="A48" s="1">
        <v>6</v>
      </c>
      <c r="B48" s="9" t="s">
        <v>17</v>
      </c>
      <c r="C48" s="55" t="s">
        <v>35</v>
      </c>
      <c r="D48" s="5" t="s">
        <v>23</v>
      </c>
      <c r="E48" s="7" t="s">
        <v>29</v>
      </c>
      <c r="F48" s="36" t="s">
        <v>38</v>
      </c>
      <c r="G48" s="36" t="s">
        <v>38</v>
      </c>
      <c r="H48" s="68" t="s">
        <v>35</v>
      </c>
      <c r="I48" s="7" t="s">
        <v>29</v>
      </c>
      <c r="J48" s="36" t="s">
        <v>38</v>
      </c>
      <c r="K48" s="20" t="s">
        <v>28</v>
      </c>
      <c r="L48" s="5" t="s">
        <v>23</v>
      </c>
      <c r="N48"/>
    </row>
    <row r="49" spans="1:19">
      <c r="A49" s="1">
        <v>7</v>
      </c>
      <c r="B49" s="10" t="s">
        <v>18</v>
      </c>
      <c r="C49" s="12"/>
      <c r="D49" s="12"/>
      <c r="E49" s="7" t="s">
        <v>29</v>
      </c>
      <c r="F49" s="36" t="s">
        <v>38</v>
      </c>
      <c r="G49" s="36" t="s">
        <v>38</v>
      </c>
      <c r="H49" s="67" t="s">
        <v>38</v>
      </c>
      <c r="I49" s="27" t="s">
        <v>12</v>
      </c>
      <c r="J49" s="27" t="s">
        <v>12</v>
      </c>
      <c r="K49" s="7" t="s">
        <v>29</v>
      </c>
      <c r="L49" s="12"/>
      <c r="N49"/>
    </row>
    <row r="50" spans="1:19">
      <c r="A50" s="1">
        <v>8</v>
      </c>
      <c r="B50" s="10" t="s">
        <v>19</v>
      </c>
      <c r="C50" s="12"/>
      <c r="D50" s="12"/>
      <c r="E50" s="66" t="s">
        <v>23</v>
      </c>
      <c r="F50" s="51" t="s">
        <v>28</v>
      </c>
      <c r="G50" s="36" t="s">
        <v>38</v>
      </c>
      <c r="H50" s="67" t="s">
        <v>38</v>
      </c>
      <c r="I50" s="27" t="s">
        <v>12</v>
      </c>
      <c r="J50" s="68" t="s">
        <v>35</v>
      </c>
      <c r="K50" s="7" t="s">
        <v>29</v>
      </c>
      <c r="L50" s="12"/>
      <c r="N50"/>
    </row>
    <row r="51" spans="1:19">
      <c r="A51" s="1">
        <v>9</v>
      </c>
      <c r="B51" s="10" t="s">
        <v>20</v>
      </c>
      <c r="C51" s="12"/>
      <c r="D51" s="12"/>
      <c r="E51" s="12"/>
      <c r="F51" s="12"/>
      <c r="G51" s="51" t="s">
        <v>28</v>
      </c>
      <c r="H51" s="65" t="s">
        <v>11</v>
      </c>
      <c r="I51" s="12"/>
      <c r="J51" s="12"/>
      <c r="K51" s="12"/>
      <c r="L51" s="12"/>
    </row>
    <row r="52" spans="1:19">
      <c r="A52" s="1">
        <v>10</v>
      </c>
      <c r="B52" s="10" t="s">
        <v>21</v>
      </c>
      <c r="C52" s="12"/>
      <c r="D52" s="12"/>
      <c r="E52" s="12"/>
      <c r="F52" s="12"/>
      <c r="G52" s="51" t="s">
        <v>28</v>
      </c>
      <c r="H52" s="65" t="s">
        <v>11</v>
      </c>
      <c r="I52" s="12"/>
      <c r="J52" s="12"/>
      <c r="K52" s="12"/>
      <c r="L52" s="12"/>
      <c r="N52"/>
    </row>
    <row r="54" spans="1:19">
      <c r="A54" s="1"/>
      <c r="B54" s="16"/>
      <c r="C54" s="16"/>
      <c r="D54" s="17"/>
      <c r="E54" s="18"/>
      <c r="F54" s="19"/>
      <c r="G54" s="19"/>
      <c r="H54" s="16"/>
      <c r="I54" s="16"/>
      <c r="J54" s="16"/>
      <c r="K54" s="16"/>
      <c r="L54" s="16"/>
      <c r="M54" s="16"/>
    </row>
    <row r="55" spans="1:19" ht="36">
      <c r="A55" s="1"/>
      <c r="B55" s="86" t="s">
        <v>27</v>
      </c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Q55" s="87"/>
    </row>
    <row r="56" spans="1:19">
      <c r="A56" s="1"/>
      <c r="B56" s="2"/>
      <c r="C56" s="3" t="s">
        <v>0</v>
      </c>
      <c r="D56" s="3" t="s">
        <v>1</v>
      </c>
      <c r="E56" s="3" t="s">
        <v>2</v>
      </c>
      <c r="F56" s="3" t="s">
        <v>3</v>
      </c>
      <c r="G56" s="3" t="s">
        <v>4</v>
      </c>
      <c r="H56" s="3" t="s">
        <v>5</v>
      </c>
      <c r="I56" s="3" t="s">
        <v>6</v>
      </c>
      <c r="J56" s="3" t="s">
        <v>7</v>
      </c>
      <c r="K56" s="3" t="s">
        <v>31</v>
      </c>
      <c r="L56" s="3" t="s">
        <v>32</v>
      </c>
      <c r="P56" s="59">
        <f>SUM(P57:P63)</f>
        <v>152</v>
      </c>
      <c r="Q56" s="87"/>
      <c r="R56" t="s">
        <v>36</v>
      </c>
      <c r="S56" t="s">
        <v>37</v>
      </c>
    </row>
    <row r="57" spans="1:19">
      <c r="A57" s="1"/>
      <c r="B57" s="40" t="s">
        <v>8</v>
      </c>
      <c r="C57" s="41">
        <v>44807</v>
      </c>
      <c r="D57" s="41">
        <v>44828</v>
      </c>
      <c r="E57" s="41">
        <v>44842</v>
      </c>
      <c r="F57" s="41">
        <v>44863</v>
      </c>
      <c r="G57" s="41">
        <v>44870</v>
      </c>
      <c r="H57" s="41">
        <v>44884</v>
      </c>
      <c r="I57" s="41">
        <v>44898</v>
      </c>
      <c r="J57" s="41">
        <v>44905</v>
      </c>
      <c r="K57" s="41">
        <v>44940</v>
      </c>
      <c r="L57" s="41">
        <v>44947</v>
      </c>
      <c r="N57">
        <f>COUNTIF(C58:L78, O57)</f>
        <v>36</v>
      </c>
      <c r="O57" s="73" t="s">
        <v>38</v>
      </c>
      <c r="P57" s="74">
        <v>36</v>
      </c>
      <c r="Q57" s="88"/>
      <c r="R57">
        <v>29</v>
      </c>
      <c r="S57">
        <v>7</v>
      </c>
    </row>
    <row r="58" spans="1:19">
      <c r="A58" s="1">
        <v>1</v>
      </c>
      <c r="B58" s="8" t="s">
        <v>9</v>
      </c>
      <c r="C58" s="31" t="s">
        <v>23</v>
      </c>
      <c r="D58" s="4" t="s">
        <v>12</v>
      </c>
      <c r="E58" s="82" t="s">
        <v>28</v>
      </c>
      <c r="F58" s="82" t="s">
        <v>28</v>
      </c>
      <c r="G58" s="73" t="s">
        <v>38</v>
      </c>
      <c r="H58" s="39" t="s">
        <v>29</v>
      </c>
      <c r="I58" s="39" t="s">
        <v>29</v>
      </c>
      <c r="J58" s="73" t="s">
        <v>38</v>
      </c>
      <c r="K58" s="24" t="s">
        <v>11</v>
      </c>
      <c r="L58" s="54"/>
      <c r="N58">
        <f>COUNTIF(C58:L78, "J. Angielski")</f>
        <v>18</v>
      </c>
      <c r="O58" s="49" t="s">
        <v>35</v>
      </c>
      <c r="P58" s="46">
        <v>18</v>
      </c>
      <c r="Q58" s="88"/>
      <c r="R58">
        <v>15</v>
      </c>
      <c r="S58">
        <v>3</v>
      </c>
    </row>
    <row r="59" spans="1:19">
      <c r="A59" s="1">
        <v>2</v>
      </c>
      <c r="B59" s="8" t="s">
        <v>13</v>
      </c>
      <c r="C59" s="31" t="s">
        <v>23</v>
      </c>
      <c r="D59" s="4" t="s">
        <v>12</v>
      </c>
      <c r="E59" s="82" t="s">
        <v>28</v>
      </c>
      <c r="F59" s="82" t="s">
        <v>28</v>
      </c>
      <c r="G59" s="73" t="s">
        <v>38</v>
      </c>
      <c r="H59" s="39" t="s">
        <v>29</v>
      </c>
      <c r="I59" s="39" t="s">
        <v>29</v>
      </c>
      <c r="J59" s="73" t="s">
        <v>38</v>
      </c>
      <c r="K59" s="24" t="s">
        <v>11</v>
      </c>
      <c r="L59" s="54"/>
      <c r="N59">
        <f>COUNTIF(C58:L78, "historia")</f>
        <v>16</v>
      </c>
      <c r="O59" s="31" t="s">
        <v>23</v>
      </c>
      <c r="P59" s="35">
        <v>16</v>
      </c>
      <c r="Q59" s="88"/>
      <c r="R59">
        <v>13</v>
      </c>
      <c r="S59">
        <v>3</v>
      </c>
    </row>
    <row r="60" spans="1:19">
      <c r="A60" s="1">
        <v>3</v>
      </c>
      <c r="B60" s="9" t="s">
        <v>14</v>
      </c>
      <c r="C60" s="73" t="s">
        <v>38</v>
      </c>
      <c r="D60" s="49" t="s">
        <v>35</v>
      </c>
      <c r="E60" s="49" t="s">
        <v>35</v>
      </c>
      <c r="F60" s="49" t="s">
        <v>35</v>
      </c>
      <c r="G60" s="73" t="s">
        <v>38</v>
      </c>
      <c r="H60" s="49" t="s">
        <v>35</v>
      </c>
      <c r="I60" s="49" t="s">
        <v>35</v>
      </c>
      <c r="J60" s="73" t="s">
        <v>38</v>
      </c>
      <c r="K60" s="24" t="s">
        <v>11</v>
      </c>
      <c r="L60" s="4" t="s">
        <v>12</v>
      </c>
      <c r="N60">
        <f>COUNTIF(C58:L78, O60)</f>
        <v>20</v>
      </c>
      <c r="O60" s="39" t="s">
        <v>29</v>
      </c>
      <c r="P60" s="48">
        <v>20</v>
      </c>
      <c r="Q60" s="89"/>
      <c r="R60">
        <v>16</v>
      </c>
      <c r="S60">
        <v>4</v>
      </c>
    </row>
    <row r="61" spans="1:19">
      <c r="A61" s="1">
        <v>4</v>
      </c>
      <c r="B61" s="9" t="s">
        <v>15</v>
      </c>
      <c r="C61" s="73" t="s">
        <v>38</v>
      </c>
      <c r="D61" s="49" t="s">
        <v>35</v>
      </c>
      <c r="E61" s="49" t="s">
        <v>35</v>
      </c>
      <c r="F61" s="49" t="s">
        <v>35</v>
      </c>
      <c r="G61" s="73" t="s">
        <v>38</v>
      </c>
      <c r="H61" s="49" t="s">
        <v>35</v>
      </c>
      <c r="I61" s="49" t="s">
        <v>35</v>
      </c>
      <c r="J61" s="73" t="s">
        <v>38</v>
      </c>
      <c r="K61" s="24" t="s">
        <v>11</v>
      </c>
      <c r="L61" s="4" t="s">
        <v>12</v>
      </c>
      <c r="N61">
        <f>COUNTIF(C58:L78, "matematyka")</f>
        <v>20</v>
      </c>
      <c r="O61" s="4" t="s">
        <v>12</v>
      </c>
      <c r="P61" s="29">
        <v>20</v>
      </c>
      <c r="Q61" s="92"/>
      <c r="R61">
        <v>16</v>
      </c>
      <c r="S61">
        <v>4</v>
      </c>
    </row>
    <row r="62" spans="1:19">
      <c r="A62" s="1">
        <v>5</v>
      </c>
      <c r="B62" s="9" t="s">
        <v>16</v>
      </c>
      <c r="C62" s="39" t="s">
        <v>29</v>
      </c>
      <c r="D62" s="73" t="s">
        <v>38</v>
      </c>
      <c r="E62" s="49" t="s">
        <v>35</v>
      </c>
      <c r="F62" s="71" t="s">
        <v>29</v>
      </c>
      <c r="G62" s="24" t="s">
        <v>11</v>
      </c>
      <c r="H62" s="31" t="s">
        <v>23</v>
      </c>
      <c r="I62" s="73" t="s">
        <v>38</v>
      </c>
      <c r="J62" s="49" t="s">
        <v>35</v>
      </c>
      <c r="K62" s="73" t="s">
        <v>38</v>
      </c>
      <c r="L62" s="39" t="s">
        <v>29</v>
      </c>
      <c r="N62">
        <f>COUNTIF(C58:M79,"geografia")</f>
        <v>22</v>
      </c>
      <c r="O62" s="24" t="s">
        <v>11</v>
      </c>
      <c r="P62" s="32">
        <v>18</v>
      </c>
      <c r="Q62" s="89"/>
      <c r="R62">
        <v>15</v>
      </c>
      <c r="S62">
        <v>3</v>
      </c>
    </row>
    <row r="63" spans="1:19">
      <c r="A63" s="1">
        <v>6</v>
      </c>
      <c r="B63" s="9" t="s">
        <v>17</v>
      </c>
      <c r="C63" s="39" t="s">
        <v>29</v>
      </c>
      <c r="D63" s="73" t="s">
        <v>38</v>
      </c>
      <c r="E63" s="69" t="s">
        <v>12</v>
      </c>
      <c r="F63" s="72" t="s">
        <v>23</v>
      </c>
      <c r="G63" s="24" t="s">
        <v>11</v>
      </c>
      <c r="H63" s="31" t="s">
        <v>23</v>
      </c>
      <c r="I63" s="73" t="s">
        <v>38</v>
      </c>
      <c r="J63" s="49" t="s">
        <v>35</v>
      </c>
      <c r="K63" s="73" t="s">
        <v>38</v>
      </c>
      <c r="L63" s="39" t="s">
        <v>29</v>
      </c>
      <c r="N63">
        <f>COUNTIF(C58:M80, O63)</f>
        <v>24</v>
      </c>
      <c r="O63" s="82" t="s">
        <v>28</v>
      </c>
      <c r="P63" s="80">
        <v>24</v>
      </c>
      <c r="Q63" s="89"/>
      <c r="R63">
        <v>20</v>
      </c>
      <c r="S63">
        <v>4</v>
      </c>
    </row>
    <row r="64" spans="1:19">
      <c r="A64" s="1">
        <v>7</v>
      </c>
      <c r="B64" s="10" t="s">
        <v>18</v>
      </c>
      <c r="C64" s="12"/>
      <c r="D64" s="12"/>
      <c r="E64" s="69" t="s">
        <v>12</v>
      </c>
      <c r="F64" s="83" t="s">
        <v>28</v>
      </c>
      <c r="G64" s="71" t="s">
        <v>29</v>
      </c>
      <c r="H64" s="31" t="s">
        <v>23</v>
      </c>
      <c r="I64" s="54"/>
      <c r="J64" s="31" t="s">
        <v>23</v>
      </c>
      <c r="K64" s="51" t="s">
        <v>11</v>
      </c>
      <c r="L64" s="39" t="s">
        <v>29</v>
      </c>
      <c r="N64"/>
      <c r="Q64" s="87"/>
    </row>
    <row r="65" spans="1:17">
      <c r="A65" s="1">
        <v>8</v>
      </c>
      <c r="B65" s="10" t="s">
        <v>19</v>
      </c>
      <c r="C65" s="12"/>
      <c r="D65" s="12"/>
      <c r="E65" s="75" t="s">
        <v>38</v>
      </c>
      <c r="F65" s="83" t="s">
        <v>28</v>
      </c>
      <c r="G65" s="71" t="s">
        <v>29</v>
      </c>
      <c r="H65" s="51" t="s">
        <v>11</v>
      </c>
      <c r="I65" s="54"/>
      <c r="J65" s="31" t="s">
        <v>23</v>
      </c>
      <c r="K65" s="51" t="s">
        <v>11</v>
      </c>
      <c r="L65" s="39" t="s">
        <v>29</v>
      </c>
      <c r="N65"/>
      <c r="Q65" s="87"/>
    </row>
    <row r="66" spans="1:17">
      <c r="A66" s="1">
        <v>9</v>
      </c>
      <c r="B66" s="10" t="s">
        <v>20</v>
      </c>
      <c r="C66" s="12"/>
      <c r="D66" s="12"/>
      <c r="E66" s="12"/>
      <c r="F66" s="12"/>
      <c r="G66" s="69" t="s">
        <v>12</v>
      </c>
      <c r="H66" s="83" t="s">
        <v>28</v>
      </c>
      <c r="I66" s="75" t="s">
        <v>38</v>
      </c>
      <c r="J66" s="12"/>
      <c r="K66" s="12"/>
      <c r="L66" s="24" t="s">
        <v>11</v>
      </c>
      <c r="N66"/>
      <c r="Q66" s="87"/>
    </row>
    <row r="67" spans="1:17">
      <c r="A67" s="1">
        <v>10</v>
      </c>
      <c r="B67" s="10" t="s">
        <v>21</v>
      </c>
      <c r="C67" s="12"/>
      <c r="D67" s="12"/>
      <c r="E67" s="12"/>
      <c r="F67" s="12"/>
      <c r="G67" s="69" t="s">
        <v>12</v>
      </c>
      <c r="H67" s="83" t="s">
        <v>28</v>
      </c>
      <c r="I67" s="75" t="s">
        <v>38</v>
      </c>
      <c r="J67" s="12"/>
      <c r="K67" s="12"/>
      <c r="L67" s="24" t="s">
        <v>11</v>
      </c>
      <c r="N67"/>
      <c r="Q67" s="87"/>
    </row>
    <row r="68" spans="1:17">
      <c r="A68" s="1"/>
      <c r="B68" s="40" t="s">
        <v>10</v>
      </c>
      <c r="C68" s="41">
        <v>44808</v>
      </c>
      <c r="D68" s="41">
        <v>44829</v>
      </c>
      <c r="E68" s="41">
        <v>44843</v>
      </c>
      <c r="F68" s="41">
        <v>44864</v>
      </c>
      <c r="G68" s="41">
        <v>44871</v>
      </c>
      <c r="H68" s="41">
        <v>44885</v>
      </c>
      <c r="I68" s="41">
        <v>44899</v>
      </c>
      <c r="J68" s="41">
        <v>44906</v>
      </c>
      <c r="K68" s="41">
        <v>44941</v>
      </c>
      <c r="L68" s="41">
        <v>44948</v>
      </c>
      <c r="N68"/>
      <c r="Q68" s="87"/>
    </row>
    <row r="69" spans="1:17">
      <c r="A69" s="1">
        <v>1</v>
      </c>
      <c r="B69" s="8" t="s">
        <v>9</v>
      </c>
      <c r="C69" s="4" t="s">
        <v>12</v>
      </c>
      <c r="D69" s="39" t="s">
        <v>29</v>
      </c>
      <c r="E69" s="39" t="s">
        <v>29</v>
      </c>
      <c r="F69" s="73" t="s">
        <v>38</v>
      </c>
      <c r="G69" s="73" t="s">
        <v>38</v>
      </c>
      <c r="H69" s="73" t="s">
        <v>38</v>
      </c>
      <c r="I69" s="82" t="s">
        <v>28</v>
      </c>
      <c r="J69" s="39" t="s">
        <v>29</v>
      </c>
      <c r="K69" s="4" t="s">
        <v>12</v>
      </c>
      <c r="L69" s="31" t="s">
        <v>23</v>
      </c>
      <c r="N69"/>
      <c r="Q69" s="87"/>
    </row>
    <row r="70" spans="1:17">
      <c r="A70" s="1">
        <v>2</v>
      </c>
      <c r="B70" s="8" t="s">
        <v>13</v>
      </c>
      <c r="C70" s="4" t="s">
        <v>12</v>
      </c>
      <c r="D70" s="39" t="s">
        <v>29</v>
      </c>
      <c r="E70" s="39" t="s">
        <v>29</v>
      </c>
      <c r="F70" s="73" t="s">
        <v>38</v>
      </c>
      <c r="G70" s="73" t="s">
        <v>38</v>
      </c>
      <c r="H70" s="73" t="s">
        <v>38</v>
      </c>
      <c r="I70" s="82" t="s">
        <v>28</v>
      </c>
      <c r="J70" s="39" t="s">
        <v>29</v>
      </c>
      <c r="K70" s="4" t="s">
        <v>12</v>
      </c>
      <c r="L70" s="31" t="s">
        <v>23</v>
      </c>
      <c r="N70"/>
      <c r="Q70" s="87"/>
    </row>
    <row r="71" spans="1:17">
      <c r="A71" s="1">
        <v>3</v>
      </c>
      <c r="B71" s="9" t="s">
        <v>14</v>
      </c>
      <c r="C71" s="49" t="s">
        <v>35</v>
      </c>
      <c r="D71" s="31" t="s">
        <v>23</v>
      </c>
      <c r="E71" s="82" t="s">
        <v>28</v>
      </c>
      <c r="F71" s="73" t="s">
        <v>38</v>
      </c>
      <c r="G71" s="73" t="s">
        <v>38</v>
      </c>
      <c r="H71" s="73" t="s">
        <v>38</v>
      </c>
      <c r="I71" s="82" t="s">
        <v>28</v>
      </c>
      <c r="J71" s="4" t="s">
        <v>12</v>
      </c>
      <c r="K71" s="82" t="s">
        <v>28</v>
      </c>
      <c r="L71" s="82" t="s">
        <v>28</v>
      </c>
      <c r="N71"/>
      <c r="Q71" s="87"/>
    </row>
    <row r="72" spans="1:17">
      <c r="A72" s="1">
        <v>4</v>
      </c>
      <c r="B72" s="9" t="s">
        <v>15</v>
      </c>
      <c r="C72" s="49" t="s">
        <v>35</v>
      </c>
      <c r="D72" s="31" t="s">
        <v>23</v>
      </c>
      <c r="E72" s="82" t="s">
        <v>28</v>
      </c>
      <c r="F72" s="31" t="s">
        <v>23</v>
      </c>
      <c r="G72" s="73" t="s">
        <v>38</v>
      </c>
      <c r="H72" s="73" t="s">
        <v>38</v>
      </c>
      <c r="I72" s="82" t="s">
        <v>28</v>
      </c>
      <c r="J72" s="4" t="s">
        <v>12</v>
      </c>
      <c r="K72" s="82" t="s">
        <v>28</v>
      </c>
      <c r="L72" s="82" t="s">
        <v>28</v>
      </c>
      <c r="N72"/>
      <c r="Q72" s="87"/>
    </row>
    <row r="73" spans="1:17">
      <c r="A73" s="1">
        <v>5</v>
      </c>
      <c r="B73" s="9" t="s">
        <v>16</v>
      </c>
      <c r="C73" s="82" t="s">
        <v>28</v>
      </c>
      <c r="D73" s="4" t="s">
        <v>12</v>
      </c>
      <c r="E73" s="82" t="s">
        <v>28</v>
      </c>
      <c r="F73" s="31" t="s">
        <v>23</v>
      </c>
      <c r="G73" s="82" t="s">
        <v>28</v>
      </c>
      <c r="H73" s="24" t="s">
        <v>11</v>
      </c>
      <c r="I73" s="4" t="s">
        <v>12</v>
      </c>
      <c r="J73" s="24" t="s">
        <v>11</v>
      </c>
      <c r="K73" s="24" t="s">
        <v>11</v>
      </c>
      <c r="L73" s="24" t="s">
        <v>11</v>
      </c>
      <c r="N73"/>
    </row>
    <row r="74" spans="1:17">
      <c r="A74" s="1">
        <v>6</v>
      </c>
      <c r="B74" s="9" t="s">
        <v>17</v>
      </c>
      <c r="C74" s="82" t="s">
        <v>28</v>
      </c>
      <c r="D74" s="4" t="s">
        <v>12</v>
      </c>
      <c r="E74" s="82" t="s">
        <v>28</v>
      </c>
      <c r="F74" s="4" t="s">
        <v>12</v>
      </c>
      <c r="G74" s="82" t="s">
        <v>28</v>
      </c>
      <c r="H74" s="24" t="s">
        <v>11</v>
      </c>
      <c r="I74" s="4" t="s">
        <v>12</v>
      </c>
      <c r="J74" s="24" t="s">
        <v>11</v>
      </c>
      <c r="K74" s="24" t="s">
        <v>11</v>
      </c>
      <c r="L74" s="24" t="s">
        <v>11</v>
      </c>
      <c r="N74"/>
    </row>
    <row r="75" spans="1:17">
      <c r="A75" s="1">
        <v>7</v>
      </c>
      <c r="B75" s="10" t="s">
        <v>18</v>
      </c>
      <c r="C75" s="12"/>
      <c r="D75" s="54"/>
      <c r="E75" s="75" t="s">
        <v>38</v>
      </c>
      <c r="F75" s="4" t="s">
        <v>12</v>
      </c>
      <c r="G75" s="60" t="s">
        <v>35</v>
      </c>
      <c r="H75" s="24" t="s">
        <v>11</v>
      </c>
      <c r="I75" s="73" t="s">
        <v>38</v>
      </c>
      <c r="J75" s="24" t="s">
        <v>11</v>
      </c>
      <c r="K75" s="54"/>
      <c r="L75" s="12"/>
    </row>
    <row r="76" spans="1:17">
      <c r="A76" s="1">
        <v>8</v>
      </c>
      <c r="B76" s="10" t="s">
        <v>19</v>
      </c>
      <c r="C76" s="12"/>
      <c r="D76" s="54"/>
      <c r="E76" s="60" t="s">
        <v>35</v>
      </c>
      <c r="F76" s="75" t="s">
        <v>38</v>
      </c>
      <c r="G76" s="60" t="s">
        <v>35</v>
      </c>
      <c r="H76" s="71" t="s">
        <v>29</v>
      </c>
      <c r="I76" s="73" t="s">
        <v>38</v>
      </c>
      <c r="J76" s="24" t="s">
        <v>11</v>
      </c>
      <c r="K76" s="12"/>
      <c r="L76" s="12"/>
    </row>
    <row r="77" spans="1:17">
      <c r="A77" s="1">
        <v>9</v>
      </c>
      <c r="B77" s="10" t="s">
        <v>20</v>
      </c>
      <c r="C77" s="12"/>
      <c r="D77" s="12"/>
      <c r="E77" s="12"/>
      <c r="F77" s="12"/>
      <c r="G77" s="75" t="s">
        <v>38</v>
      </c>
      <c r="H77" s="72" t="s">
        <v>23</v>
      </c>
      <c r="I77" s="54"/>
      <c r="J77" s="12"/>
      <c r="K77" s="12"/>
      <c r="L77" s="12"/>
    </row>
    <row r="78" spans="1:17">
      <c r="A78" s="1">
        <v>10</v>
      </c>
      <c r="B78" s="10" t="s">
        <v>21</v>
      </c>
      <c r="C78" s="12"/>
      <c r="D78" s="12"/>
      <c r="E78" s="12"/>
      <c r="F78" s="12"/>
      <c r="G78" s="75" t="s">
        <v>38</v>
      </c>
      <c r="H78" s="72" t="s">
        <v>23</v>
      </c>
      <c r="I78" s="54"/>
      <c r="J78" s="12"/>
      <c r="K78" s="12"/>
      <c r="L78" s="12"/>
      <c r="N78"/>
    </row>
    <row r="83" spans="1:19" ht="36">
      <c r="A83" s="1"/>
      <c r="B83" s="86" t="s">
        <v>33</v>
      </c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</row>
    <row r="84" spans="1:19">
      <c r="A84" s="1"/>
      <c r="B84" s="2"/>
      <c r="C84" s="3" t="s">
        <v>0</v>
      </c>
      <c r="D84" s="3" t="s">
        <v>1</v>
      </c>
      <c r="E84" s="3" t="s">
        <v>2</v>
      </c>
      <c r="F84" s="3" t="s">
        <v>3</v>
      </c>
      <c r="G84" s="3" t="s">
        <v>4</v>
      </c>
      <c r="H84" s="3" t="s">
        <v>5</v>
      </c>
      <c r="I84" s="3" t="s">
        <v>6</v>
      </c>
      <c r="J84" s="3" t="s">
        <v>7</v>
      </c>
      <c r="K84" s="3" t="s">
        <v>31</v>
      </c>
      <c r="L84" s="3" t="s">
        <v>32</v>
      </c>
      <c r="Q84" s="87"/>
    </row>
    <row r="85" spans="1:19">
      <c r="A85" s="1"/>
      <c r="B85" s="40" t="s">
        <v>8</v>
      </c>
      <c r="C85" s="41">
        <v>44807</v>
      </c>
      <c r="D85" s="41">
        <v>44828</v>
      </c>
      <c r="E85" s="41">
        <v>44842</v>
      </c>
      <c r="F85" s="41">
        <v>44863</v>
      </c>
      <c r="G85" s="41">
        <v>44870</v>
      </c>
      <c r="H85" s="41">
        <v>44884</v>
      </c>
      <c r="I85" s="41">
        <v>44898</v>
      </c>
      <c r="J85" s="41">
        <v>44905</v>
      </c>
      <c r="K85" s="41">
        <v>44940</v>
      </c>
      <c r="L85" s="41">
        <v>44947</v>
      </c>
      <c r="Q85" s="87"/>
    </row>
    <row r="86" spans="1:19">
      <c r="A86" s="1">
        <v>1</v>
      </c>
      <c r="B86" s="8" t="s">
        <v>9</v>
      </c>
      <c r="C86" s="57" t="s">
        <v>35</v>
      </c>
      <c r="D86" s="12"/>
      <c r="E86" s="61" t="s">
        <v>22</v>
      </c>
      <c r="F86" s="39" t="s">
        <v>34</v>
      </c>
      <c r="G86" s="23" t="s">
        <v>38</v>
      </c>
      <c r="H86" s="57" t="s">
        <v>35</v>
      </c>
      <c r="I86" s="23" t="s">
        <v>38</v>
      </c>
      <c r="J86" s="24" t="s">
        <v>30</v>
      </c>
      <c r="K86" s="12"/>
      <c r="L86" s="28" t="s">
        <v>12</v>
      </c>
      <c r="P86" s="59">
        <f>SUM(P87:P93)</f>
        <v>148</v>
      </c>
      <c r="Q86" s="87"/>
      <c r="R86" t="s">
        <v>36</v>
      </c>
      <c r="S86" t="s">
        <v>37</v>
      </c>
    </row>
    <row r="87" spans="1:19">
      <c r="A87" s="1">
        <v>2</v>
      </c>
      <c r="B87" s="8" t="s">
        <v>13</v>
      </c>
      <c r="C87" s="57" t="s">
        <v>35</v>
      </c>
      <c r="D87" s="12"/>
      <c r="E87" s="61" t="s">
        <v>22</v>
      </c>
      <c r="F87" s="39" t="s">
        <v>34</v>
      </c>
      <c r="G87" s="23" t="s">
        <v>38</v>
      </c>
      <c r="H87" s="57" t="s">
        <v>35</v>
      </c>
      <c r="I87" s="23" t="s">
        <v>38</v>
      </c>
      <c r="J87" s="24" t="s">
        <v>30</v>
      </c>
      <c r="K87" s="12"/>
      <c r="L87" s="28" t="s">
        <v>12</v>
      </c>
      <c r="N87">
        <f>COUNTIF(C86:L108, O87)</f>
        <v>40</v>
      </c>
      <c r="O87" s="23" t="s">
        <v>38</v>
      </c>
      <c r="P87" s="33">
        <v>40</v>
      </c>
      <c r="Q87" s="88"/>
      <c r="R87">
        <v>32</v>
      </c>
      <c r="S87">
        <v>8</v>
      </c>
    </row>
    <row r="88" spans="1:19">
      <c r="A88" s="1">
        <v>3</v>
      </c>
      <c r="B88" s="9" t="s">
        <v>14</v>
      </c>
      <c r="C88" s="24" t="s">
        <v>30</v>
      </c>
      <c r="D88" s="28" t="s">
        <v>12</v>
      </c>
      <c r="E88" s="61" t="s">
        <v>22</v>
      </c>
      <c r="F88" s="47" t="s">
        <v>25</v>
      </c>
      <c r="G88" s="23" t="s">
        <v>38</v>
      </c>
      <c r="H88" s="47" t="s">
        <v>25</v>
      </c>
      <c r="I88" s="28" t="s">
        <v>12</v>
      </c>
      <c r="J88" s="57" t="s">
        <v>35</v>
      </c>
      <c r="K88" s="24" t="s">
        <v>30</v>
      </c>
      <c r="L88" s="57" t="s">
        <v>35</v>
      </c>
      <c r="N88">
        <f>COUNTIF(C86:L109, O88)</f>
        <v>17</v>
      </c>
      <c r="O88" s="57" t="s">
        <v>35</v>
      </c>
      <c r="P88" s="58">
        <v>17</v>
      </c>
      <c r="Q88" s="88"/>
      <c r="R88">
        <v>14</v>
      </c>
      <c r="S88">
        <v>3</v>
      </c>
    </row>
    <row r="89" spans="1:19">
      <c r="A89" s="1">
        <v>4</v>
      </c>
      <c r="B89" s="9" t="s">
        <v>15</v>
      </c>
      <c r="C89" s="24" t="s">
        <v>30</v>
      </c>
      <c r="D89" s="28" t="s">
        <v>12</v>
      </c>
      <c r="E89" s="23" t="s">
        <v>38</v>
      </c>
      <c r="F89" s="47" t="s">
        <v>25</v>
      </c>
      <c r="G89" s="23" t="s">
        <v>38</v>
      </c>
      <c r="H89" s="47" t="s">
        <v>25</v>
      </c>
      <c r="I89" s="28" t="s">
        <v>12</v>
      </c>
      <c r="J89" s="57" t="s">
        <v>35</v>
      </c>
      <c r="K89" s="24" t="s">
        <v>30</v>
      </c>
      <c r="L89" s="57" t="s">
        <v>35</v>
      </c>
      <c r="N89">
        <f>COUNTIF(C86:L110, O89)</f>
        <v>16</v>
      </c>
      <c r="O89" s="24" t="s">
        <v>30</v>
      </c>
      <c r="P89" s="32">
        <v>16</v>
      </c>
      <c r="Q89" s="88"/>
      <c r="R89">
        <v>13</v>
      </c>
      <c r="S89">
        <v>3</v>
      </c>
    </row>
    <row r="90" spans="1:19">
      <c r="A90" s="1">
        <v>5</v>
      </c>
      <c r="B90" s="9" t="s">
        <v>16</v>
      </c>
      <c r="C90" s="28" t="s">
        <v>12</v>
      </c>
      <c r="D90" s="39" t="s">
        <v>34</v>
      </c>
      <c r="E90" s="23" t="s">
        <v>38</v>
      </c>
      <c r="F90" s="23" t="s">
        <v>38</v>
      </c>
      <c r="G90" s="28" t="s">
        <v>12</v>
      </c>
      <c r="H90" s="30" t="s">
        <v>11</v>
      </c>
      <c r="I90" s="76" t="s">
        <v>25</v>
      </c>
      <c r="J90" s="30" t="s">
        <v>11</v>
      </c>
      <c r="K90" s="23" t="s">
        <v>22</v>
      </c>
      <c r="L90" s="30" t="s">
        <v>11</v>
      </c>
      <c r="N90">
        <f>COUNTIF(C86:L111, O90)</f>
        <v>22</v>
      </c>
      <c r="O90" s="30" t="s">
        <v>11</v>
      </c>
      <c r="P90" s="38">
        <v>18</v>
      </c>
      <c r="Q90" s="89"/>
      <c r="R90">
        <v>15</v>
      </c>
      <c r="S90">
        <v>3</v>
      </c>
    </row>
    <row r="91" spans="1:19">
      <c r="A91" s="1">
        <v>6</v>
      </c>
      <c r="B91" s="9" t="s">
        <v>17</v>
      </c>
      <c r="C91" s="28" t="s">
        <v>12</v>
      </c>
      <c r="D91" s="39" t="s">
        <v>34</v>
      </c>
      <c r="E91" s="24" t="s">
        <v>30</v>
      </c>
      <c r="F91" s="23" t="s">
        <v>38</v>
      </c>
      <c r="G91" s="28" t="s">
        <v>12</v>
      </c>
      <c r="H91" s="30" t="s">
        <v>11</v>
      </c>
      <c r="I91" s="76" t="s">
        <v>25</v>
      </c>
      <c r="J91" s="30" t="s">
        <v>11</v>
      </c>
      <c r="K91" s="23" t="s">
        <v>22</v>
      </c>
      <c r="L91" s="30" t="s">
        <v>11</v>
      </c>
      <c r="N91">
        <f>COUNTIF(C86:L112, O91)</f>
        <v>23</v>
      </c>
      <c r="O91" s="28" t="s">
        <v>12</v>
      </c>
      <c r="P91" s="26">
        <v>23</v>
      </c>
      <c r="Q91" s="92"/>
      <c r="R91">
        <v>19</v>
      </c>
      <c r="S91">
        <v>4</v>
      </c>
    </row>
    <row r="92" spans="1:19">
      <c r="A92" s="1">
        <v>7</v>
      </c>
      <c r="B92" s="10" t="s">
        <v>18</v>
      </c>
      <c r="C92" s="12"/>
      <c r="D92" s="23" t="s">
        <v>38</v>
      </c>
      <c r="E92" s="24" t="s">
        <v>30</v>
      </c>
      <c r="F92" s="57" t="s">
        <v>35</v>
      </c>
      <c r="G92" s="30" t="s">
        <v>11</v>
      </c>
      <c r="H92" s="85" t="s">
        <v>22</v>
      </c>
      <c r="I92" s="51" t="s">
        <v>30</v>
      </c>
      <c r="J92" s="61" t="s">
        <v>22</v>
      </c>
      <c r="K92" s="57" t="s">
        <v>35</v>
      </c>
      <c r="L92" s="30" t="s">
        <v>11</v>
      </c>
      <c r="N92">
        <f>COUNTIF(C86:L113, O92)</f>
        <v>16</v>
      </c>
      <c r="O92" s="14" t="s">
        <v>25</v>
      </c>
      <c r="P92" s="34">
        <v>16</v>
      </c>
      <c r="Q92" s="88"/>
      <c r="R92">
        <v>13</v>
      </c>
      <c r="S92">
        <v>3</v>
      </c>
    </row>
    <row r="93" spans="1:19">
      <c r="A93" s="1">
        <v>8</v>
      </c>
      <c r="B93" s="10" t="s">
        <v>19</v>
      </c>
      <c r="C93" s="12"/>
      <c r="D93" s="23" t="s">
        <v>38</v>
      </c>
      <c r="E93" s="79" t="s">
        <v>12</v>
      </c>
      <c r="F93" s="57" t="s">
        <v>35</v>
      </c>
      <c r="G93" s="30" t="s">
        <v>11</v>
      </c>
      <c r="H93" s="85" t="s">
        <v>22</v>
      </c>
      <c r="I93" s="79" t="s">
        <v>12</v>
      </c>
      <c r="J93" s="61" t="s">
        <v>22</v>
      </c>
      <c r="K93" s="57" t="s">
        <v>35</v>
      </c>
      <c r="L93" s="30" t="s">
        <v>11</v>
      </c>
      <c r="N93">
        <f>COUNTIF(C86:L108, O93)</f>
        <v>18</v>
      </c>
      <c r="O93" s="39" t="s">
        <v>34</v>
      </c>
      <c r="P93" s="48">
        <v>18</v>
      </c>
      <c r="Q93" s="89"/>
      <c r="R93">
        <v>15</v>
      </c>
      <c r="S93">
        <v>3</v>
      </c>
    </row>
    <row r="94" spans="1:19">
      <c r="A94" s="1">
        <v>9</v>
      </c>
      <c r="B94" s="10" t="s">
        <v>20</v>
      </c>
      <c r="C94" s="12"/>
      <c r="D94" s="12"/>
      <c r="E94" s="12"/>
      <c r="F94" s="12"/>
      <c r="G94" s="30" t="s">
        <v>11</v>
      </c>
      <c r="H94" s="77" t="s">
        <v>35</v>
      </c>
      <c r="I94" s="12"/>
      <c r="J94" s="12"/>
      <c r="K94" s="78" t="s">
        <v>11</v>
      </c>
      <c r="L94" s="12"/>
      <c r="N94"/>
      <c r="Q94" s="87"/>
    </row>
    <row r="95" spans="1:19">
      <c r="A95" s="1">
        <v>10</v>
      </c>
      <c r="B95" s="10" t="s">
        <v>21</v>
      </c>
      <c r="C95" s="12"/>
      <c r="D95" s="12"/>
      <c r="E95" s="12"/>
      <c r="F95" s="12"/>
      <c r="G95" s="12"/>
      <c r="H95" s="12"/>
      <c r="I95" s="12"/>
      <c r="J95" s="12"/>
      <c r="K95" s="78" t="s">
        <v>11</v>
      </c>
      <c r="L95" s="12"/>
      <c r="N95"/>
      <c r="Q95" s="87"/>
    </row>
    <row r="96" spans="1:19">
      <c r="A96" s="1"/>
      <c r="B96" s="40" t="s">
        <v>10</v>
      </c>
      <c r="C96" s="41">
        <v>44808</v>
      </c>
      <c r="D96" s="41">
        <v>44829</v>
      </c>
      <c r="E96" s="41">
        <v>44843</v>
      </c>
      <c r="F96" s="41">
        <v>44864</v>
      </c>
      <c r="G96" s="41">
        <v>44871</v>
      </c>
      <c r="H96" s="41">
        <v>44885</v>
      </c>
      <c r="I96" s="41">
        <v>44899</v>
      </c>
      <c r="J96" s="41">
        <v>44906</v>
      </c>
      <c r="K96" s="41">
        <v>44941</v>
      </c>
      <c r="L96" s="41">
        <v>44948</v>
      </c>
      <c r="N96"/>
      <c r="Q96" s="87"/>
    </row>
    <row r="97" spans="1:17">
      <c r="A97" s="1">
        <v>1</v>
      </c>
      <c r="B97" s="8" t="s">
        <v>9</v>
      </c>
      <c r="C97" s="57" t="s">
        <v>35</v>
      </c>
      <c r="D97" s="28" t="s">
        <v>12</v>
      </c>
      <c r="F97" s="23" t="s">
        <v>38</v>
      </c>
      <c r="G97" s="23" t="s">
        <v>38</v>
      </c>
      <c r="H97" s="30" t="s">
        <v>11</v>
      </c>
      <c r="I97" s="23" t="s">
        <v>22</v>
      </c>
      <c r="J97" s="30" t="s">
        <v>11</v>
      </c>
      <c r="K97" s="30" t="s">
        <v>11</v>
      </c>
      <c r="L97" s="12"/>
      <c r="N97"/>
      <c r="Q97" s="87"/>
    </row>
    <row r="98" spans="1:17">
      <c r="A98" s="1">
        <v>2</v>
      </c>
      <c r="B98" s="8" t="s">
        <v>13</v>
      </c>
      <c r="C98" s="57" t="s">
        <v>35</v>
      </c>
      <c r="D98" s="28" t="s">
        <v>12</v>
      </c>
      <c r="E98" s="24" t="s">
        <v>30</v>
      </c>
      <c r="F98" s="23" t="s">
        <v>38</v>
      </c>
      <c r="G98" s="23" t="s">
        <v>38</v>
      </c>
      <c r="H98" s="30" t="s">
        <v>11</v>
      </c>
      <c r="I98" s="23" t="s">
        <v>38</v>
      </c>
      <c r="J98" s="30" t="s">
        <v>11</v>
      </c>
      <c r="K98" s="30" t="s">
        <v>11</v>
      </c>
      <c r="L98" s="12"/>
      <c r="Q98" s="87"/>
    </row>
    <row r="99" spans="1:17">
      <c r="A99" s="1">
        <v>3</v>
      </c>
      <c r="B99" s="9" t="s">
        <v>14</v>
      </c>
      <c r="C99" s="47" t="s">
        <v>25</v>
      </c>
      <c r="D99" s="23" t="s">
        <v>38</v>
      </c>
      <c r="E99" s="24" t="s">
        <v>30</v>
      </c>
      <c r="F99" s="23" t="s">
        <v>38</v>
      </c>
      <c r="G99" s="23" t="s">
        <v>38</v>
      </c>
      <c r="H99" s="23" t="s">
        <v>38</v>
      </c>
      <c r="I99" s="28" t="s">
        <v>12</v>
      </c>
      <c r="J99" s="47" t="s">
        <v>25</v>
      </c>
      <c r="K99" s="28" t="s">
        <v>12</v>
      </c>
      <c r="L99" s="24" t="s">
        <v>30</v>
      </c>
      <c r="Q99" s="87"/>
    </row>
    <row r="100" spans="1:17">
      <c r="A100" s="1">
        <v>4</v>
      </c>
      <c r="B100" s="9" t="s">
        <v>15</v>
      </c>
      <c r="C100" s="47" t="s">
        <v>25</v>
      </c>
      <c r="D100" s="23" t="s">
        <v>38</v>
      </c>
      <c r="E100" s="24" t="s">
        <v>30</v>
      </c>
      <c r="F100" s="39" t="s">
        <v>34</v>
      </c>
      <c r="G100" s="23" t="s">
        <v>38</v>
      </c>
      <c r="H100" s="23" t="s">
        <v>38</v>
      </c>
      <c r="I100" s="28" t="s">
        <v>12</v>
      </c>
      <c r="J100" s="47" t="s">
        <v>25</v>
      </c>
      <c r="K100" s="28" t="s">
        <v>12</v>
      </c>
      <c r="L100" s="24" t="s">
        <v>30</v>
      </c>
      <c r="Q100" s="87"/>
    </row>
    <row r="101" spans="1:17">
      <c r="A101" s="1">
        <v>5</v>
      </c>
      <c r="B101" s="9" t="s">
        <v>16</v>
      </c>
      <c r="C101" s="39" t="s">
        <v>34</v>
      </c>
      <c r="D101" s="47" t="s">
        <v>25</v>
      </c>
      <c r="E101" s="61" t="s">
        <v>38</v>
      </c>
      <c r="F101" s="39" t="s">
        <v>34</v>
      </c>
      <c r="G101" s="39" t="s">
        <v>34</v>
      </c>
      <c r="H101" s="23" t="s">
        <v>38</v>
      </c>
      <c r="I101" s="39" t="s">
        <v>34</v>
      </c>
      <c r="J101" s="28" t="s">
        <v>12</v>
      </c>
      <c r="K101" s="28" t="s">
        <v>12</v>
      </c>
      <c r="L101" s="39" t="s">
        <v>34</v>
      </c>
      <c r="Q101" s="87"/>
    </row>
    <row r="102" spans="1:17">
      <c r="A102" s="1">
        <v>6</v>
      </c>
      <c r="B102" s="9" t="s">
        <v>17</v>
      </c>
      <c r="C102" s="39" t="s">
        <v>34</v>
      </c>
      <c r="D102" s="47" t="s">
        <v>25</v>
      </c>
      <c r="E102" s="61" t="s">
        <v>38</v>
      </c>
      <c r="F102" s="39" t="s">
        <v>34</v>
      </c>
      <c r="G102" s="39" t="s">
        <v>34</v>
      </c>
      <c r="H102" s="71" t="s">
        <v>34</v>
      </c>
      <c r="I102" s="39" t="s">
        <v>34</v>
      </c>
      <c r="J102" s="28" t="s">
        <v>12</v>
      </c>
      <c r="K102" s="47" t="s">
        <v>25</v>
      </c>
      <c r="L102" s="39" t="s">
        <v>34</v>
      </c>
    </row>
    <row r="103" spans="1:17">
      <c r="A103" s="1">
        <v>7</v>
      </c>
      <c r="B103" s="10" t="s">
        <v>18</v>
      </c>
      <c r="C103" s="12"/>
      <c r="D103" s="12"/>
      <c r="E103" s="61" t="s">
        <v>38</v>
      </c>
      <c r="F103" s="51" t="s">
        <v>30</v>
      </c>
      <c r="G103" s="71" t="s">
        <v>34</v>
      </c>
      <c r="H103" s="77" t="s">
        <v>35</v>
      </c>
      <c r="I103" s="47" t="s">
        <v>25</v>
      </c>
      <c r="J103" s="23" t="s">
        <v>38</v>
      </c>
      <c r="K103" s="12"/>
      <c r="L103" s="30" t="s">
        <v>11</v>
      </c>
      <c r="N103"/>
    </row>
    <row r="104" spans="1:17">
      <c r="A104" s="1">
        <v>8</v>
      </c>
      <c r="B104" s="10" t="s">
        <v>19</v>
      </c>
      <c r="C104" s="12"/>
      <c r="D104" s="12"/>
      <c r="E104" s="79" t="s">
        <v>12</v>
      </c>
      <c r="F104" s="51" t="s">
        <v>30</v>
      </c>
      <c r="G104" s="71" t="s">
        <v>34</v>
      </c>
      <c r="H104" s="77" t="s">
        <v>35</v>
      </c>
      <c r="I104" s="47" t="s">
        <v>25</v>
      </c>
      <c r="J104" s="23" t="s">
        <v>38</v>
      </c>
      <c r="K104" s="12"/>
      <c r="L104" s="30" t="s">
        <v>11</v>
      </c>
      <c r="N104"/>
    </row>
    <row r="105" spans="1:17">
      <c r="A105" s="1">
        <v>9</v>
      </c>
      <c r="B105" s="10" t="s">
        <v>20</v>
      </c>
      <c r="C105" s="12"/>
      <c r="D105" s="12"/>
      <c r="E105" s="79" t="s">
        <v>12</v>
      </c>
      <c r="F105" s="12"/>
      <c r="G105" s="78" t="s">
        <v>11</v>
      </c>
      <c r="H105" s="76" t="s">
        <v>25</v>
      </c>
      <c r="I105" s="12"/>
      <c r="J105" s="12"/>
      <c r="K105" s="12"/>
      <c r="L105" s="12"/>
      <c r="N105"/>
    </row>
    <row r="106" spans="1:17">
      <c r="A106" s="1">
        <v>10</v>
      </c>
      <c r="B106" s="10" t="s">
        <v>21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N106"/>
    </row>
  </sheetData>
  <mergeCells count="4">
    <mergeCell ref="B2:M2"/>
    <mergeCell ref="B83:M83"/>
    <mergeCell ref="B55:M55"/>
    <mergeCell ref="B29:M29"/>
  </mergeCells>
  <pageMargins left="0.7" right="0.7" top="0.75" bottom="0.75" header="0.3" footer="0.3"/>
  <pageSetup paperSize="9"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Żaneta</dc:creator>
  <cp:lastModifiedBy>User</cp:lastModifiedBy>
  <cp:lastPrinted>2021-12-28T08:29:14Z</cp:lastPrinted>
  <dcterms:created xsi:type="dcterms:W3CDTF">2020-08-24T12:01:25Z</dcterms:created>
  <dcterms:modified xsi:type="dcterms:W3CDTF">2023-01-20T09:13:56Z</dcterms:modified>
</cp:coreProperties>
</file>